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macson.francisco\Documents\"/>
    </mc:Choice>
  </mc:AlternateContent>
  <bookViews>
    <workbookView xWindow="0" yWindow="0" windowWidth="20400" windowHeight="7620" tabRatio="896" activeTab="2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62913"/>
</workbook>
</file>

<file path=xl/calcChain.xml><?xml version="1.0" encoding="utf-8"?>
<calcChain xmlns="http://schemas.openxmlformats.org/spreadsheetml/2006/main">
  <c r="I13" i="19" l="1"/>
  <c r="I14" i="3"/>
  <c r="I15" i="23" l="1"/>
  <c r="I10" i="23"/>
  <c r="I15" i="6" l="1"/>
  <c r="I10" i="26" l="1"/>
  <c r="I6" i="30"/>
  <c r="I7" i="30"/>
  <c r="I12" i="5" l="1"/>
  <c r="I12" i="29" l="1"/>
  <c r="I12" i="49" l="1"/>
  <c r="I12" i="22"/>
  <c r="I10" i="25"/>
  <c r="I9" i="25"/>
  <c r="I5" i="25"/>
  <c r="I12" i="12"/>
  <c r="I12" i="27" l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H10" i="23"/>
  <c r="H13" i="19"/>
  <c r="H14" i="3"/>
  <c r="H6" i="30"/>
  <c r="I19" i="53" l="1"/>
  <c r="I21" i="53" s="1"/>
  <c r="H12" i="12" l="1"/>
  <c r="H10" i="25"/>
  <c r="H5" i="25"/>
  <c r="H15" i="6"/>
  <c r="H10" i="26"/>
  <c r="H12" i="29" l="1"/>
  <c r="H12" i="5" l="1"/>
  <c r="H12" i="27" l="1"/>
  <c r="H12" i="53" s="1"/>
  <c r="H12" i="22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G13" i="19"/>
  <c r="H19" i="53" l="1"/>
  <c r="H21" i="53" s="1"/>
  <c r="G10" i="23"/>
  <c r="G14" i="3"/>
  <c r="G6" i="30"/>
  <c r="C6" i="30"/>
  <c r="G7" i="30"/>
  <c r="F6" i="30"/>
  <c r="G10" i="26"/>
  <c r="G12" i="27" l="1"/>
  <c r="G7" i="50"/>
  <c r="G10" i="25"/>
  <c r="G5" i="25"/>
  <c r="G5" i="53" s="1"/>
  <c r="G12" i="5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F10" i="23"/>
  <c r="F7" i="40"/>
  <c r="F10" i="26"/>
  <c r="F14" i="3"/>
  <c r="F12" i="5"/>
  <c r="G19" i="53" l="1"/>
  <c r="G21" i="53" s="1"/>
  <c r="F12" i="27"/>
  <c r="F10" i="25"/>
  <c r="F5" i="25"/>
  <c r="F12" i="22" l="1"/>
  <c r="F20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21" i="17" s="1"/>
  <c r="E8" i="53"/>
  <c r="E9" i="53"/>
  <c r="E11" i="53"/>
  <c r="E15" i="53"/>
  <c r="E16" i="53"/>
  <c r="E17" i="53"/>
  <c r="E18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M19" i="53"/>
  <c r="M21" i="53" s="1"/>
  <c r="L19" i="53"/>
  <c r="L21" i="53" s="1"/>
  <c r="K19" i="53"/>
  <c r="K21" i="53" s="1"/>
  <c r="J19" i="53"/>
  <c r="J21" i="53" s="1"/>
  <c r="E14" i="3"/>
  <c r="E10" i="26"/>
  <c r="E10" i="23"/>
  <c r="E6" i="30"/>
  <c r="E12" i="27"/>
  <c r="E7" i="50"/>
  <c r="E7" i="53" s="1"/>
  <c r="E10" i="25"/>
  <c r="E5" i="25"/>
  <c r="E20" i="14"/>
  <c r="E13" i="6"/>
  <c r="E12" i="5"/>
  <c r="D5" i="45"/>
  <c r="D19" i="8"/>
  <c r="D21" i="8" s="1"/>
  <c r="D19" i="35"/>
  <c r="D21" i="35" s="1"/>
  <c r="D12" i="27"/>
  <c r="D12" i="22"/>
  <c r="D10" i="23"/>
  <c r="D15" i="25"/>
  <c r="D10" i="25"/>
  <c r="D5" i="25"/>
  <c r="D5" i="53" s="1"/>
  <c r="D15" i="3"/>
  <c r="D14" i="3"/>
  <c r="D14" i="53" s="1"/>
  <c r="D20" i="14"/>
  <c r="D20" i="53" s="1"/>
  <c r="D10" i="26"/>
  <c r="D12" i="12"/>
  <c r="D18" i="6"/>
  <c r="D18" i="53" s="1"/>
  <c r="D15" i="6"/>
  <c r="D12" i="5"/>
  <c r="D6" i="30"/>
  <c r="D6" i="53" s="1"/>
  <c r="D12" i="53" l="1"/>
  <c r="D10" i="53"/>
  <c r="E14" i="53"/>
  <c r="E12" i="53"/>
  <c r="E10" i="53"/>
  <c r="E20" i="53"/>
  <c r="E5" i="53"/>
  <c r="D15" i="53"/>
  <c r="E13" i="53"/>
  <c r="E6" i="53"/>
  <c r="F19" i="53"/>
  <c r="F21" i="53" s="1"/>
  <c r="C15" i="23"/>
  <c r="C15" i="3"/>
  <c r="C14" i="3"/>
  <c r="C5" i="45"/>
  <c r="C10" i="23"/>
  <c r="C20" i="17"/>
  <c r="C10" i="26"/>
  <c r="C12" i="12"/>
  <c r="C12" i="5"/>
  <c r="C7" i="30"/>
  <c r="B6" i="30"/>
  <c r="C12" i="29"/>
  <c r="D19" i="53" l="1"/>
  <c r="D21" i="53" s="1"/>
  <c r="C7" i="53"/>
  <c r="B6" i="53"/>
  <c r="C6" i="53"/>
  <c r="C14" i="53"/>
  <c r="E19" i="53"/>
  <c r="E21" i="53" s="1"/>
  <c r="C15" i="6"/>
  <c r="C13" i="6"/>
  <c r="C12" i="27"/>
  <c r="C20" i="16"/>
  <c r="C15" i="25"/>
  <c r="C10" i="25"/>
  <c r="C10" i="53" s="1"/>
  <c r="C13" i="25"/>
  <c r="C5" i="25"/>
  <c r="C15" i="53" l="1"/>
  <c r="C5" i="53"/>
  <c r="C13" i="53"/>
  <c r="C20" i="53"/>
  <c r="C12" i="53"/>
  <c r="C19" i="53" l="1"/>
  <c r="C21" i="53" s="1"/>
  <c r="B10" i="26"/>
  <c r="B7" i="26"/>
  <c r="B14" i="3"/>
  <c r="B10" i="23"/>
  <c r="B7" i="23"/>
  <c r="B5" i="45"/>
  <c r="B14" i="53" l="1"/>
  <c r="B5" i="53"/>
  <c r="B15" i="6"/>
  <c r="B12" i="27"/>
  <c r="B12" i="22"/>
  <c r="B10" i="25"/>
  <c r="B7" i="25"/>
  <c r="B7" i="53" s="1"/>
  <c r="B10" i="14"/>
  <c r="B20" i="7"/>
  <c r="B12" i="5"/>
  <c r="B12" i="29"/>
  <c r="B10" i="53" l="1"/>
  <c r="B12" i="53"/>
  <c r="B20" i="53"/>
  <c r="B15" i="53"/>
  <c r="M19" i="30"/>
  <c r="M21" i="30" s="1"/>
  <c r="L19" i="30"/>
  <c r="L21" i="30" s="1"/>
  <c r="K19" i="30"/>
  <c r="K21" i="30" s="1"/>
  <c r="J19" i="30"/>
  <c r="J21" i="30" s="1"/>
  <c r="I19" i="30"/>
  <c r="H19" i="30"/>
  <c r="G19" i="30"/>
  <c r="F19" i="30"/>
  <c r="E19" i="30"/>
  <c r="D19" i="30"/>
  <c r="C19" i="30"/>
  <c r="B19" i="30"/>
  <c r="M19" i="4"/>
  <c r="M21" i="4" s="1"/>
  <c r="L19" i="4"/>
  <c r="L21" i="4" s="1"/>
  <c r="K19" i="4"/>
  <c r="K21" i="4" s="1"/>
  <c r="J19" i="4"/>
  <c r="J21" i="4" s="1"/>
  <c r="I19" i="4"/>
  <c r="H19" i="4"/>
  <c r="G19" i="4"/>
  <c r="F19" i="4"/>
  <c r="E19" i="4"/>
  <c r="D19" i="4"/>
  <c r="C19" i="4"/>
  <c r="B19" i="4"/>
  <c r="M19" i="5"/>
  <c r="M21" i="5" s="1"/>
  <c r="L19" i="5"/>
  <c r="L21" i="5" s="1"/>
  <c r="K19" i="5"/>
  <c r="K21" i="5" s="1"/>
  <c r="J19" i="5"/>
  <c r="J21" i="5" s="1"/>
  <c r="I19" i="5"/>
  <c r="H19" i="5"/>
  <c r="G19" i="5"/>
  <c r="F19" i="5"/>
  <c r="E19" i="5"/>
  <c r="D19" i="5"/>
  <c r="C19" i="5"/>
  <c r="B19" i="5"/>
  <c r="M19" i="6"/>
  <c r="M21" i="6" s="1"/>
  <c r="L19" i="6"/>
  <c r="L21" i="6" s="1"/>
  <c r="K19" i="6"/>
  <c r="K21" i="6" s="1"/>
  <c r="J19" i="6"/>
  <c r="J21" i="6" s="1"/>
  <c r="I19" i="6"/>
  <c r="H19" i="6"/>
  <c r="G19" i="6"/>
  <c r="F19" i="6"/>
  <c r="E19" i="6"/>
  <c r="D19" i="6"/>
  <c r="C19" i="6"/>
  <c r="B19" i="6"/>
  <c r="M19" i="7"/>
  <c r="M21" i="7" s="1"/>
  <c r="L19" i="7"/>
  <c r="L21" i="7" s="1"/>
  <c r="K19" i="7"/>
  <c r="K21" i="7" s="1"/>
  <c r="J19" i="7"/>
  <c r="J21" i="7" s="1"/>
  <c r="I19" i="7"/>
  <c r="H19" i="7"/>
  <c r="G19" i="7"/>
  <c r="F19" i="7"/>
  <c r="E19" i="7"/>
  <c r="D19" i="7"/>
  <c r="C19" i="7"/>
  <c r="B19" i="7"/>
  <c r="M19" i="12"/>
  <c r="M21" i="12" s="1"/>
  <c r="L19" i="12"/>
  <c r="L21" i="12" s="1"/>
  <c r="K19" i="12"/>
  <c r="K21" i="12" s="1"/>
  <c r="J19" i="12"/>
  <c r="J21" i="12" s="1"/>
  <c r="I19" i="12"/>
  <c r="H19" i="12"/>
  <c r="G19" i="12"/>
  <c r="F19" i="12"/>
  <c r="E19" i="12"/>
  <c r="D19" i="12"/>
  <c r="C19" i="12"/>
  <c r="B19" i="12"/>
  <c r="M19" i="26"/>
  <c r="M21" i="26" s="1"/>
  <c r="L19" i="26"/>
  <c r="L21" i="26" s="1"/>
  <c r="K19" i="26"/>
  <c r="K21" i="26" s="1"/>
  <c r="J19" i="26"/>
  <c r="J21" i="26" s="1"/>
  <c r="I19" i="26"/>
  <c r="H19" i="26"/>
  <c r="G19" i="26"/>
  <c r="F19" i="26"/>
  <c r="E19" i="26"/>
  <c r="D19" i="26"/>
  <c r="C19" i="26"/>
  <c r="B19" i="26"/>
  <c r="M19" i="9"/>
  <c r="M21" i="9" s="1"/>
  <c r="L19" i="9"/>
  <c r="L21" i="9" s="1"/>
  <c r="K19" i="9"/>
  <c r="K21" i="9" s="1"/>
  <c r="J19" i="9"/>
  <c r="J21" i="9" s="1"/>
  <c r="I19" i="9"/>
  <c r="I21" i="9" s="1"/>
  <c r="H19" i="9"/>
  <c r="H21" i="9" s="1"/>
  <c r="G19" i="9"/>
  <c r="G21" i="9" s="1"/>
  <c r="F19" i="9"/>
  <c r="E19" i="9"/>
  <c r="D19" i="9"/>
  <c r="C19" i="9"/>
  <c r="B19" i="9"/>
  <c r="M19" i="10"/>
  <c r="M21" i="10" s="1"/>
  <c r="L19" i="10"/>
  <c r="L21" i="10" s="1"/>
  <c r="K19" i="10"/>
  <c r="K21" i="10" s="1"/>
  <c r="J19" i="10"/>
  <c r="J21" i="10" s="1"/>
  <c r="I19" i="10"/>
  <c r="H19" i="10"/>
  <c r="G19" i="10"/>
  <c r="F19" i="10"/>
  <c r="E19" i="10"/>
  <c r="D19" i="10"/>
  <c r="C19" i="10"/>
  <c r="B19" i="10"/>
  <c r="M19" i="14"/>
  <c r="M21" i="14" s="1"/>
  <c r="L19" i="14"/>
  <c r="L21" i="14" s="1"/>
  <c r="K19" i="14"/>
  <c r="K21" i="14" s="1"/>
  <c r="J19" i="14"/>
  <c r="J21" i="14" s="1"/>
  <c r="I19" i="14"/>
  <c r="H19" i="14"/>
  <c r="G19" i="14"/>
  <c r="F19" i="14"/>
  <c r="E19" i="14"/>
  <c r="D19" i="14"/>
  <c r="C19" i="14"/>
  <c r="B19" i="14"/>
  <c r="M19" i="17"/>
  <c r="M21" i="17" s="1"/>
  <c r="L19" i="17"/>
  <c r="L21" i="17" s="1"/>
  <c r="K19" i="17"/>
  <c r="K21" i="17" s="1"/>
  <c r="J19" i="17"/>
  <c r="J21" i="17" s="1"/>
  <c r="I19" i="17"/>
  <c r="H19" i="17"/>
  <c r="G19" i="17"/>
  <c r="F19" i="17"/>
  <c r="D19" i="17"/>
  <c r="C19" i="17"/>
  <c r="B19" i="17"/>
  <c r="M19" i="3"/>
  <c r="M21" i="3" s="1"/>
  <c r="L19" i="3"/>
  <c r="L21" i="3" s="1"/>
  <c r="K19" i="3"/>
  <c r="K21" i="3" s="1"/>
  <c r="J19" i="3"/>
  <c r="J21" i="3" s="1"/>
  <c r="I19" i="3"/>
  <c r="H19" i="3"/>
  <c r="G19" i="3"/>
  <c r="F19" i="3"/>
  <c r="E19" i="3"/>
  <c r="D19" i="3"/>
  <c r="C19" i="3"/>
  <c r="B19" i="3"/>
  <c r="M19" i="16"/>
  <c r="M21" i="16" s="1"/>
  <c r="L19" i="16"/>
  <c r="L21" i="16" s="1"/>
  <c r="K19" i="16"/>
  <c r="K21" i="16" s="1"/>
  <c r="J19" i="16"/>
  <c r="J21" i="16" s="1"/>
  <c r="I19" i="16"/>
  <c r="H19" i="16"/>
  <c r="G19" i="16"/>
  <c r="F19" i="16"/>
  <c r="E19" i="16"/>
  <c r="D19" i="16"/>
  <c r="C19" i="16"/>
  <c r="B19" i="16"/>
  <c r="M19" i="37"/>
  <c r="M21" i="37" s="1"/>
  <c r="L19" i="37"/>
  <c r="L21" i="37" s="1"/>
  <c r="K19" i="37"/>
  <c r="K21" i="37" s="1"/>
  <c r="J19" i="37"/>
  <c r="J21" i="37" s="1"/>
  <c r="I19" i="37"/>
  <c r="H19" i="37"/>
  <c r="G19" i="37"/>
  <c r="F19" i="37"/>
  <c r="E19" i="37"/>
  <c r="D19" i="37"/>
  <c r="C19" i="37"/>
  <c r="B19" i="37"/>
  <c r="M19" i="13"/>
  <c r="M21" i="13" s="1"/>
  <c r="L19" i="13"/>
  <c r="L21" i="13" s="1"/>
  <c r="K19" i="13"/>
  <c r="K21" i="13" s="1"/>
  <c r="J19" i="13"/>
  <c r="J21" i="13" s="1"/>
  <c r="I19" i="13"/>
  <c r="I21" i="13" s="1"/>
  <c r="H19" i="13"/>
  <c r="H21" i="13" s="1"/>
  <c r="G19" i="13"/>
  <c r="G21" i="13" s="1"/>
  <c r="F19" i="13"/>
  <c r="E19" i="13"/>
  <c r="D19" i="13"/>
  <c r="C19" i="13"/>
  <c r="B19" i="13"/>
  <c r="M19" i="21"/>
  <c r="M21" i="21" s="1"/>
  <c r="L19" i="21"/>
  <c r="L21" i="21" s="1"/>
  <c r="K19" i="21"/>
  <c r="K21" i="21" s="1"/>
  <c r="J19" i="21"/>
  <c r="J21" i="21" s="1"/>
  <c r="I19" i="21"/>
  <c r="H19" i="21"/>
  <c r="G19" i="21"/>
  <c r="F19" i="21"/>
  <c r="E19" i="21"/>
  <c r="D19" i="21"/>
  <c r="C19" i="21"/>
  <c r="B19" i="21"/>
  <c r="M19" i="33"/>
  <c r="M21" i="33" s="1"/>
  <c r="L19" i="33"/>
  <c r="L21" i="33" s="1"/>
  <c r="K19" i="33"/>
  <c r="K21" i="33" s="1"/>
  <c r="J19" i="33"/>
  <c r="J21" i="33" s="1"/>
  <c r="I19" i="33"/>
  <c r="H19" i="33"/>
  <c r="G19" i="33"/>
  <c r="F19" i="33"/>
  <c r="E19" i="33"/>
  <c r="D19" i="33"/>
  <c r="C19" i="33"/>
  <c r="B19" i="33"/>
  <c r="M19" i="15"/>
  <c r="M21" i="15" s="1"/>
  <c r="L19" i="15"/>
  <c r="L21" i="15" s="1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E19" i="15"/>
  <c r="D19" i="15"/>
  <c r="C19" i="15"/>
  <c r="B19" i="15"/>
  <c r="M19" i="49"/>
  <c r="M21" i="49" s="1"/>
  <c r="L19" i="49"/>
  <c r="L21" i="49" s="1"/>
  <c r="K19" i="49"/>
  <c r="K21" i="49" s="1"/>
  <c r="J19" i="49"/>
  <c r="J21" i="49" s="1"/>
  <c r="I19" i="49"/>
  <c r="H19" i="49"/>
  <c r="G19" i="49"/>
  <c r="F19" i="49"/>
  <c r="E19" i="49"/>
  <c r="D19" i="49"/>
  <c r="C19" i="49"/>
  <c r="B19" i="49"/>
  <c r="M19" i="20"/>
  <c r="M21" i="20" s="1"/>
  <c r="L19" i="20"/>
  <c r="L21" i="20" s="1"/>
  <c r="K19" i="20"/>
  <c r="K21" i="20" s="1"/>
  <c r="J19" i="20"/>
  <c r="J21" i="20" s="1"/>
  <c r="I19" i="20"/>
  <c r="H19" i="20"/>
  <c r="G19" i="20"/>
  <c r="F19" i="20"/>
  <c r="E19" i="20"/>
  <c r="D19" i="20"/>
  <c r="C19" i="20"/>
  <c r="B19" i="20"/>
  <c r="M19" i="25"/>
  <c r="M21" i="25" s="1"/>
  <c r="L19" i="25"/>
  <c r="L21" i="25" s="1"/>
  <c r="K19" i="25"/>
  <c r="K21" i="25" s="1"/>
  <c r="J19" i="25"/>
  <c r="J21" i="25" s="1"/>
  <c r="I19" i="25"/>
  <c r="H19" i="25"/>
  <c r="G19" i="25"/>
  <c r="F19" i="25"/>
  <c r="E19" i="25"/>
  <c r="D19" i="25"/>
  <c r="C19" i="25"/>
  <c r="B19" i="25"/>
  <c r="M19" i="19"/>
  <c r="M21" i="19" s="1"/>
  <c r="L19" i="19"/>
  <c r="L21" i="19" s="1"/>
  <c r="K19" i="19"/>
  <c r="K21" i="19" s="1"/>
  <c r="J19" i="19"/>
  <c r="J21" i="19" s="1"/>
  <c r="I19" i="19"/>
  <c r="H19" i="19"/>
  <c r="G19" i="19"/>
  <c r="F19" i="19"/>
  <c r="E19" i="19"/>
  <c r="D19" i="19"/>
  <c r="C19" i="19"/>
  <c r="B19" i="19"/>
  <c r="M19" i="23"/>
  <c r="M21" i="23" s="1"/>
  <c r="L19" i="23"/>
  <c r="L21" i="23" s="1"/>
  <c r="K19" i="23"/>
  <c r="K21" i="23" s="1"/>
  <c r="J19" i="23"/>
  <c r="J21" i="23" s="1"/>
  <c r="I19" i="23"/>
  <c r="H19" i="23"/>
  <c r="G19" i="23"/>
  <c r="F19" i="23"/>
  <c r="E19" i="23"/>
  <c r="D19" i="23"/>
  <c r="C19" i="23"/>
  <c r="B19" i="23"/>
  <c r="M19" i="50"/>
  <c r="M21" i="50" s="1"/>
  <c r="L19" i="50"/>
  <c r="L21" i="50" s="1"/>
  <c r="K19" i="50"/>
  <c r="K21" i="50" s="1"/>
  <c r="J19" i="50"/>
  <c r="J21" i="50" s="1"/>
  <c r="I19" i="50"/>
  <c r="H19" i="50"/>
  <c r="G19" i="50"/>
  <c r="F19" i="50"/>
  <c r="E19" i="50"/>
  <c r="D19" i="50"/>
  <c r="C19" i="50"/>
  <c r="B19" i="50"/>
  <c r="M19" i="22"/>
  <c r="M21" i="22" s="1"/>
  <c r="L19" i="22"/>
  <c r="L21" i="22" s="1"/>
  <c r="K19" i="22"/>
  <c r="K21" i="22" s="1"/>
  <c r="J19" i="22"/>
  <c r="J21" i="22" s="1"/>
  <c r="I19" i="22"/>
  <c r="H19" i="22"/>
  <c r="G19" i="22"/>
  <c r="F19" i="22"/>
  <c r="E19" i="22"/>
  <c r="D19" i="22"/>
  <c r="C19" i="22"/>
  <c r="B19" i="22"/>
  <c r="M19" i="52"/>
  <c r="M21" i="52" s="1"/>
  <c r="L19" i="52"/>
  <c r="L21" i="52" s="1"/>
  <c r="K19" i="52"/>
  <c r="K21" i="52" s="1"/>
  <c r="J19" i="52"/>
  <c r="J21" i="52" s="1"/>
  <c r="I19" i="52"/>
  <c r="H19" i="52"/>
  <c r="G19" i="52"/>
  <c r="F19" i="52"/>
  <c r="E19" i="52"/>
  <c r="D19" i="52"/>
  <c r="C19" i="52"/>
  <c r="B19" i="52"/>
  <c r="M19" i="27"/>
  <c r="M21" i="27" s="1"/>
  <c r="L19" i="27"/>
  <c r="L21" i="27" s="1"/>
  <c r="K19" i="27"/>
  <c r="K21" i="27" s="1"/>
  <c r="J19" i="27"/>
  <c r="J21" i="27" s="1"/>
  <c r="I19" i="27"/>
  <c r="H19" i="27"/>
  <c r="G19" i="27"/>
  <c r="F19" i="27"/>
  <c r="E19" i="27"/>
  <c r="D19" i="27"/>
  <c r="C19" i="27"/>
  <c r="B19" i="27"/>
  <c r="M19" i="35"/>
  <c r="M21" i="35" s="1"/>
  <c r="L19" i="35"/>
  <c r="L21" i="35" s="1"/>
  <c r="K19" i="35"/>
  <c r="K21" i="35" s="1"/>
  <c r="J19" i="35"/>
  <c r="J21" i="35" s="1"/>
  <c r="I19" i="35"/>
  <c r="H19" i="35"/>
  <c r="G19" i="35"/>
  <c r="F19" i="35"/>
  <c r="E19" i="35"/>
  <c r="C19" i="35"/>
  <c r="B19" i="35"/>
  <c r="M19" i="8"/>
  <c r="M21" i="8" s="1"/>
  <c r="L19" i="8"/>
  <c r="L21" i="8" s="1"/>
  <c r="K19" i="8"/>
  <c r="K21" i="8" s="1"/>
  <c r="J19" i="8"/>
  <c r="J21" i="8" s="1"/>
  <c r="I19" i="8"/>
  <c r="H19" i="8"/>
  <c r="G19" i="8"/>
  <c r="F19" i="8"/>
  <c r="E19" i="8"/>
  <c r="C19" i="8"/>
  <c r="B19" i="8"/>
  <c r="M19" i="31"/>
  <c r="M21" i="31" s="1"/>
  <c r="L19" i="31"/>
  <c r="L21" i="31" s="1"/>
  <c r="K19" i="31"/>
  <c r="K21" i="31" s="1"/>
  <c r="J19" i="31"/>
  <c r="J21" i="31" s="1"/>
  <c r="I19" i="31"/>
  <c r="I21" i="31" s="1"/>
  <c r="H19" i="31"/>
  <c r="H21" i="31" s="1"/>
  <c r="G19" i="31"/>
  <c r="G21" i="31" s="1"/>
  <c r="F19" i="31"/>
  <c r="E19" i="31"/>
  <c r="D19" i="31"/>
  <c r="C19" i="31"/>
  <c r="B19" i="31"/>
  <c r="M19" i="40"/>
  <c r="M21" i="40" s="1"/>
  <c r="L19" i="40"/>
  <c r="L21" i="40" s="1"/>
  <c r="K19" i="40"/>
  <c r="K21" i="40" s="1"/>
  <c r="J19" i="40"/>
  <c r="J21" i="40" s="1"/>
  <c r="I19" i="40"/>
  <c r="H19" i="40"/>
  <c r="G19" i="40"/>
  <c r="F19" i="40"/>
  <c r="E19" i="40"/>
  <c r="D19" i="40"/>
  <c r="C19" i="40"/>
  <c r="B19" i="40"/>
  <c r="M19" i="47"/>
  <c r="M21" i="47" s="1"/>
  <c r="L19" i="47"/>
  <c r="L21" i="47" s="1"/>
  <c r="K19" i="47"/>
  <c r="K21" i="47" s="1"/>
  <c r="J19" i="47"/>
  <c r="J21" i="47" s="1"/>
  <c r="I19" i="47"/>
  <c r="I21" i="47" s="1"/>
  <c r="H19" i="47"/>
  <c r="H21" i="47" s="1"/>
  <c r="G19" i="47"/>
  <c r="G21" i="47" s="1"/>
  <c r="F19" i="47"/>
  <c r="E19" i="47"/>
  <c r="D19" i="47"/>
  <c r="C19" i="47"/>
  <c r="B19" i="47"/>
  <c r="M19" i="45"/>
  <c r="M21" i="45" s="1"/>
  <c r="L19" i="45"/>
  <c r="L21" i="45" s="1"/>
  <c r="K19" i="45"/>
  <c r="K21" i="45" s="1"/>
  <c r="J19" i="45"/>
  <c r="J21" i="45" s="1"/>
  <c r="I19" i="45"/>
  <c r="H19" i="45"/>
  <c r="G19" i="45"/>
  <c r="F19" i="45"/>
  <c r="E19" i="45"/>
  <c r="D19" i="45"/>
  <c r="C19" i="45"/>
  <c r="B19" i="45"/>
  <c r="M19" i="38"/>
  <c r="M21" i="38" s="1"/>
  <c r="L19" i="38"/>
  <c r="L21" i="38" s="1"/>
  <c r="K19" i="38"/>
  <c r="K21" i="38" s="1"/>
  <c r="J19" i="38"/>
  <c r="J21" i="38" s="1"/>
  <c r="I19" i="38"/>
  <c r="I21" i="38" s="1"/>
  <c r="H19" i="38"/>
  <c r="H21" i="38" s="1"/>
  <c r="G19" i="38"/>
  <c r="G21" i="38" s="1"/>
  <c r="F19" i="38"/>
  <c r="E19" i="38"/>
  <c r="D19" i="38"/>
  <c r="C19" i="38"/>
  <c r="B19" i="38"/>
  <c r="M19" i="24"/>
  <c r="M21" i="24" s="1"/>
  <c r="L19" i="24"/>
  <c r="L21" i="24" s="1"/>
  <c r="K19" i="24"/>
  <c r="K21" i="24" s="1"/>
  <c r="J19" i="24"/>
  <c r="J21" i="24" s="1"/>
  <c r="I19" i="24"/>
  <c r="H19" i="24"/>
  <c r="G19" i="24"/>
  <c r="F19" i="24"/>
  <c r="E19" i="24"/>
  <c r="D19" i="24"/>
  <c r="C19" i="24"/>
  <c r="B19" i="24"/>
  <c r="M19" i="48"/>
  <c r="M21" i="48" s="1"/>
  <c r="L19" i="48"/>
  <c r="L21" i="48" s="1"/>
  <c r="K19" i="48"/>
  <c r="K21" i="48" s="1"/>
  <c r="J19" i="48"/>
  <c r="J21" i="48" s="1"/>
  <c r="I19" i="48"/>
  <c r="H19" i="48"/>
  <c r="G19" i="48"/>
  <c r="F19" i="48"/>
  <c r="E19" i="48"/>
  <c r="D19" i="48"/>
  <c r="C19" i="48"/>
  <c r="B19" i="48"/>
  <c r="M19" i="51"/>
  <c r="M21" i="51" s="1"/>
  <c r="L19" i="51"/>
  <c r="L21" i="51" s="1"/>
  <c r="K19" i="51"/>
  <c r="K21" i="51" s="1"/>
  <c r="J19" i="51"/>
  <c r="J21" i="51" s="1"/>
  <c r="I19" i="51"/>
  <c r="H19" i="51"/>
  <c r="G19" i="51"/>
  <c r="F19" i="51"/>
  <c r="E19" i="51"/>
  <c r="D19" i="51"/>
  <c r="C19" i="51"/>
  <c r="B19" i="51"/>
  <c r="M19" i="2"/>
  <c r="M21" i="2" s="1"/>
  <c r="L19" i="2"/>
  <c r="L21" i="2" s="1"/>
  <c r="K19" i="2"/>
  <c r="K21" i="2" s="1"/>
  <c r="J19" i="2"/>
  <c r="J21" i="2" s="1"/>
  <c r="I19" i="2"/>
  <c r="H19" i="2"/>
  <c r="G19" i="2"/>
  <c r="F19" i="2"/>
  <c r="E19" i="2"/>
  <c r="D19" i="2"/>
  <c r="C19" i="2"/>
  <c r="B19" i="2"/>
  <c r="B19" i="53" l="1"/>
  <c r="B21" i="53" s="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H21" i="8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F22" i="53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E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E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D21" i="14"/>
  <c r="B21" i="10"/>
  <c r="D21" i="10"/>
  <c r="B21" i="9"/>
  <c r="D21" i="9"/>
  <c r="F21" i="9"/>
  <c r="B21" i="26"/>
  <c r="D21" i="26"/>
  <c r="B21" i="12"/>
  <c r="D21" i="12"/>
  <c r="B21" i="7"/>
  <c r="D21" i="7"/>
  <c r="B21" i="6"/>
  <c r="D21" i="6"/>
  <c r="B21" i="5"/>
  <c r="D21" i="5"/>
  <c r="B21" i="4"/>
  <c r="D21" i="4"/>
  <c r="B21" i="30"/>
  <c r="D21" i="30"/>
  <c r="B21" i="2"/>
  <c r="D21" i="2"/>
  <c r="B21" i="51"/>
  <c r="D21" i="51"/>
  <c r="B21" i="48"/>
  <c r="D21" i="48"/>
  <c r="C21" i="24"/>
  <c r="E21" i="24"/>
  <c r="C21" i="38"/>
  <c r="E21" i="38"/>
  <c r="B21" i="45"/>
  <c r="D21" i="45"/>
  <c r="B21" i="47"/>
  <c r="I22" i="47" s="1"/>
  <c r="D21" i="47"/>
  <c r="F21" i="47"/>
  <c r="B21" i="40"/>
  <c r="D21" i="40"/>
  <c r="B21" i="31"/>
  <c r="D21" i="31"/>
  <c r="F21" i="31"/>
  <c r="B21" i="8"/>
  <c r="E21" i="8"/>
  <c r="C21" i="35"/>
  <c r="B21" i="27"/>
  <c r="D21" i="27"/>
  <c r="B21" i="52"/>
  <c r="D21" i="52"/>
  <c r="B21" i="22"/>
  <c r="D21" i="22"/>
  <c r="B21" i="50"/>
  <c r="D21" i="50"/>
  <c r="B21" i="23"/>
  <c r="D21" i="23"/>
  <c r="B21" i="19"/>
  <c r="D21" i="19"/>
  <c r="B21" i="25"/>
  <c r="D21" i="25"/>
  <c r="B21" i="20"/>
  <c r="D21" i="20"/>
  <c r="B21" i="49"/>
  <c r="D21" i="49"/>
  <c r="B21" i="15"/>
  <c r="D21" i="15"/>
  <c r="F21" i="15"/>
  <c r="B21" i="33"/>
  <c r="D21" i="33"/>
  <c r="B21" i="21"/>
  <c r="D21" i="21"/>
  <c r="B21" i="13"/>
  <c r="D21" i="13"/>
  <c r="F21" i="13"/>
  <c r="B21" i="37"/>
  <c r="D21" i="37"/>
  <c r="B21" i="16"/>
  <c r="D21" i="16"/>
  <c r="B21" i="3"/>
  <c r="D21" i="3"/>
  <c r="B21" i="17"/>
  <c r="D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C21" i="6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M21" i="29" s="1"/>
  <c r="L19" i="29"/>
  <c r="L21" i="29" s="1"/>
  <c r="K19" i="29"/>
  <c r="K21" i="29" s="1"/>
  <c r="J19" i="29"/>
  <c r="J21" i="29" s="1"/>
  <c r="I19" i="29"/>
  <c r="H19" i="29"/>
  <c r="G19" i="29"/>
  <c r="G21" i="29" s="1"/>
  <c r="F19" i="29"/>
  <c r="E19" i="29"/>
  <c r="D19" i="29"/>
  <c r="I22" i="17" l="1"/>
  <c r="H22" i="17"/>
  <c r="G22" i="17"/>
  <c r="H22" i="3"/>
  <c r="G22" i="3"/>
  <c r="I22" i="16"/>
  <c r="H22" i="16"/>
  <c r="G22" i="16"/>
  <c r="I22" i="37"/>
  <c r="H22" i="37"/>
  <c r="G22" i="37"/>
  <c r="I22" i="15"/>
  <c r="H22" i="15"/>
  <c r="G22" i="15"/>
  <c r="F22" i="15"/>
  <c r="E22" i="15"/>
  <c r="C22" i="49"/>
  <c r="I22" i="49"/>
  <c r="H22" i="49"/>
  <c r="G22" i="49"/>
  <c r="I22" i="20"/>
  <c r="H22" i="20"/>
  <c r="I22" i="25"/>
  <c r="H22" i="25"/>
  <c r="G22" i="25"/>
  <c r="I22" i="19"/>
  <c r="H22" i="19"/>
  <c r="G22" i="19"/>
  <c r="I22" i="23"/>
  <c r="H22" i="23"/>
  <c r="G22" i="23"/>
  <c r="I22" i="50"/>
  <c r="H22" i="50"/>
  <c r="G22" i="50"/>
  <c r="I22" i="22"/>
  <c r="H22" i="22"/>
  <c r="G22" i="22"/>
  <c r="I22" i="52"/>
  <c r="H22" i="52"/>
  <c r="G22" i="52"/>
  <c r="I22" i="27"/>
  <c r="H22" i="27"/>
  <c r="G22" i="27"/>
  <c r="I22" i="31"/>
  <c r="G22" i="31"/>
  <c r="E22" i="31"/>
  <c r="H22" i="31"/>
  <c r="F22" i="31"/>
  <c r="D22" i="31"/>
  <c r="I22" i="40"/>
  <c r="H22" i="40"/>
  <c r="G22" i="40"/>
  <c r="I22" i="10"/>
  <c r="H22" i="10"/>
  <c r="G22" i="10"/>
  <c r="I22" i="14"/>
  <c r="H22" i="14"/>
  <c r="G22" i="14"/>
  <c r="H22" i="38"/>
  <c r="F22" i="38"/>
  <c r="G22" i="38"/>
  <c r="E22" i="38"/>
  <c r="I22" i="21"/>
  <c r="H22" i="21"/>
  <c r="G22" i="21"/>
  <c r="I22" i="33"/>
  <c r="H22" i="33"/>
  <c r="G22" i="33"/>
  <c r="I22" i="8"/>
  <c r="H22" i="8"/>
  <c r="H22" i="47"/>
  <c r="F22" i="47"/>
  <c r="D22" i="47"/>
  <c r="G22" i="47"/>
  <c r="E22" i="47"/>
  <c r="I22" i="45"/>
  <c r="H22" i="45"/>
  <c r="G22" i="45"/>
  <c r="I22" i="48"/>
  <c r="H22" i="48"/>
  <c r="G22" i="48"/>
  <c r="I22" i="51"/>
  <c r="H22" i="51"/>
  <c r="G22" i="51"/>
  <c r="I22" i="2"/>
  <c r="H22" i="2"/>
  <c r="G22" i="2"/>
  <c r="I22" i="30"/>
  <c r="H22" i="30"/>
  <c r="G22" i="30"/>
  <c r="I22" i="4"/>
  <c r="H22" i="4"/>
  <c r="G22" i="4"/>
  <c r="I22" i="5"/>
  <c r="H22" i="5"/>
  <c r="G22" i="5"/>
  <c r="I22" i="6"/>
  <c r="H22" i="6"/>
  <c r="G22" i="6"/>
  <c r="I22" i="7"/>
  <c r="H22" i="7"/>
  <c r="G22" i="7"/>
  <c r="I22" i="12"/>
  <c r="H22" i="12"/>
  <c r="G22" i="12"/>
  <c r="I22" i="26"/>
  <c r="H22" i="26"/>
  <c r="G22" i="26"/>
  <c r="I22" i="35"/>
  <c r="H22" i="35"/>
  <c r="G22" i="35"/>
  <c r="I22" i="24"/>
  <c r="H22" i="24"/>
  <c r="G22" i="24"/>
  <c r="I22" i="38"/>
  <c r="I22" i="53"/>
  <c r="H22" i="53"/>
  <c r="G22" i="53"/>
  <c r="C22" i="53"/>
  <c r="E22" i="53"/>
  <c r="D22" i="53"/>
  <c r="B22" i="53"/>
  <c r="I22" i="3"/>
  <c r="I21" i="29"/>
  <c r="G22" i="8"/>
  <c r="H21" i="29"/>
  <c r="F22" i="24"/>
  <c r="G22" i="20"/>
  <c r="D21" i="29"/>
  <c r="C21" i="29"/>
  <c r="E21" i="29"/>
  <c r="C22" i="23"/>
  <c r="F22" i="35"/>
  <c r="D22" i="35"/>
  <c r="E22" i="35"/>
  <c r="C22" i="35"/>
  <c r="B22" i="35"/>
  <c r="C22" i="8"/>
  <c r="D22" i="38"/>
  <c r="B22" i="38"/>
  <c r="C22" i="38"/>
  <c r="E22" i="24"/>
  <c r="D22" i="24"/>
  <c r="B22" i="24"/>
  <c r="C22" i="24"/>
  <c r="F22" i="17"/>
  <c r="E22" i="17"/>
  <c r="D22" i="17"/>
  <c r="C22" i="17"/>
  <c r="B22" i="17"/>
  <c r="F22" i="3"/>
  <c r="E22" i="3"/>
  <c r="D22" i="3"/>
  <c r="B22" i="3"/>
  <c r="C22" i="3"/>
  <c r="F22" i="16"/>
  <c r="E22" i="16"/>
  <c r="D22" i="16"/>
  <c r="C22" i="16"/>
  <c r="B22" i="16"/>
  <c r="F22" i="37"/>
  <c r="D22" i="37"/>
  <c r="E22" i="37"/>
  <c r="B22" i="37"/>
  <c r="C22" i="37"/>
  <c r="B22" i="13"/>
  <c r="C22" i="13"/>
  <c r="F22" i="21"/>
  <c r="E22" i="21"/>
  <c r="D22" i="21"/>
  <c r="C22" i="21"/>
  <c r="B22" i="21"/>
  <c r="F22" i="33"/>
  <c r="E22" i="33"/>
  <c r="D22" i="33"/>
  <c r="C22" i="33"/>
  <c r="B22" i="33"/>
  <c r="D22" i="15"/>
  <c r="C22" i="15"/>
  <c r="B22" i="15"/>
  <c r="F22" i="49"/>
  <c r="E22" i="49"/>
  <c r="D22" i="49"/>
  <c r="B22" i="49"/>
  <c r="B22" i="20"/>
  <c r="F22" i="20"/>
  <c r="E22" i="20"/>
  <c r="D22" i="20"/>
  <c r="C22" i="20"/>
  <c r="F22" i="25"/>
  <c r="E22" i="25"/>
  <c r="D22" i="25"/>
  <c r="B22" i="25"/>
  <c r="C22" i="25"/>
  <c r="F22" i="19"/>
  <c r="D22" i="19"/>
  <c r="E22" i="19"/>
  <c r="B22" i="19"/>
  <c r="C22" i="19"/>
  <c r="F22" i="23"/>
  <c r="E22" i="23"/>
  <c r="D22" i="23"/>
  <c r="B22" i="23"/>
  <c r="F22" i="50"/>
  <c r="E22" i="50"/>
  <c r="D22" i="50"/>
  <c r="C22" i="50"/>
  <c r="B22" i="50"/>
  <c r="B22" i="22"/>
  <c r="F22" i="22"/>
  <c r="E22" i="22"/>
  <c r="D22" i="22"/>
  <c r="C22" i="22"/>
  <c r="F22" i="52"/>
  <c r="E22" i="52"/>
  <c r="D22" i="52"/>
  <c r="B22" i="52"/>
  <c r="C22" i="52"/>
  <c r="F22" i="27"/>
  <c r="E22" i="27"/>
  <c r="D22" i="27"/>
  <c r="B22" i="27"/>
  <c r="C22" i="27"/>
  <c r="F22" i="8"/>
  <c r="E22" i="8"/>
  <c r="D22" i="8"/>
  <c r="B22" i="8"/>
  <c r="B22" i="31"/>
  <c r="C22" i="31"/>
  <c r="E22" i="40"/>
  <c r="D22" i="40"/>
  <c r="C22" i="40"/>
  <c r="B22" i="40"/>
  <c r="B22" i="47"/>
  <c r="C22" i="47"/>
  <c r="F22" i="45"/>
  <c r="E22" i="45"/>
  <c r="D22" i="45"/>
  <c r="B22" i="45"/>
  <c r="C22" i="45"/>
  <c r="F22" i="48"/>
  <c r="E22" i="48"/>
  <c r="D22" i="48"/>
  <c r="B22" i="48"/>
  <c r="C22" i="48"/>
  <c r="F22" i="51"/>
  <c r="E22" i="51"/>
  <c r="D22" i="51"/>
  <c r="B22" i="51"/>
  <c r="C22" i="51"/>
  <c r="F22" i="2"/>
  <c r="E22" i="2"/>
  <c r="D22" i="2"/>
  <c r="B22" i="2"/>
  <c r="C22" i="2"/>
  <c r="F22" i="30"/>
  <c r="E22" i="30"/>
  <c r="D22" i="30"/>
  <c r="C22" i="30"/>
  <c r="B22" i="30"/>
  <c r="F22" i="4"/>
  <c r="E22" i="4"/>
  <c r="D22" i="4"/>
  <c r="C22" i="4"/>
  <c r="B22" i="4"/>
  <c r="F22" i="5"/>
  <c r="D22" i="5"/>
  <c r="E22" i="5"/>
  <c r="B22" i="5"/>
  <c r="C22" i="5"/>
  <c r="F22" i="6"/>
  <c r="E22" i="6"/>
  <c r="D22" i="6"/>
  <c r="B22" i="6"/>
  <c r="C22" i="6"/>
  <c r="F22" i="7"/>
  <c r="E22" i="7"/>
  <c r="D22" i="7"/>
  <c r="C22" i="7"/>
  <c r="B22" i="7"/>
  <c r="F22" i="12"/>
  <c r="D22" i="12"/>
  <c r="E22" i="12"/>
  <c r="C22" i="12"/>
  <c r="B22" i="12"/>
  <c r="F22" i="26"/>
  <c r="E22" i="26"/>
  <c r="D22" i="26"/>
  <c r="B22" i="26"/>
  <c r="C22" i="26"/>
  <c r="F22" i="9"/>
  <c r="E22" i="9"/>
  <c r="D22" i="9"/>
  <c r="B22" i="9"/>
  <c r="C22" i="9"/>
  <c r="F22" i="10"/>
  <c r="D22" i="10"/>
  <c r="E22" i="10"/>
  <c r="B22" i="10"/>
  <c r="C22" i="10"/>
  <c r="F22" i="14"/>
  <c r="D22" i="14"/>
  <c r="E22" i="14"/>
  <c r="B22" i="14"/>
  <c r="C22" i="14"/>
  <c r="F22" i="40"/>
  <c r="F21" i="29"/>
  <c r="B19" i="29"/>
  <c r="B21" i="29" l="1"/>
  <c r="I22" i="29" l="1"/>
  <c r="H22" i="29"/>
  <c r="G22" i="29"/>
  <c r="F22" i="29"/>
  <c r="E22" i="29"/>
  <c r="D22" i="29"/>
  <c r="B22" i="29"/>
  <c r="C22" i="29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<sst xmlns="http://schemas.openxmlformats.org/spreadsheetml/2006/main" count="1367" uniqueCount="79">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</sst>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4"/>
  <sheetViews>
    <sheetView zoomScaleNormal="100" workbookViewId="0">
      <selection activeCell="A3" sqref="A3:A4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9" width="11" style="12" customWidth="1"/>
    <col min="10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 x14ac:dyDescent="0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40">
        <f>SUM('ADERALDO OLIVEIRA'!I5+'AERTO LUNA'!I5+'AIMÉE SILVA'!I5+'ALCIDES TEIXEIRA NETO'!I5+'ALINE MARIANO'!I5+'ALMIR FERNANDO'!I5+'AMARO CIPRIANO'!I5+'ANA LÚCIA'!I5+'ANDRÉ RÉGIS'!I5+'ANTONIO LUIZ NETO'!I5+'AUGUSTO CARRERAS'!I5+'BENJAMIN DA SAÚDE'!I5+'CHICO KIKO'!I5+'DAIZE MICHELE'!I5+'DAVI MUNIZ'!I5+'EDUARDO CHERA'!I5+'EDUARDO MARQUES'!I5+'FELIPE FRANCISMAR'!I5+'FRED FERREIRA'!I5+'GILBERTO ALVES'!I5+'GORETTI QUEIROZ'!I5+'HÉLIO GUABIRARA'!I5+'IVAN MORAES'!I5+'JAIRO BRITTO'!I5+'JAYME ASFORA'!I5+'JOÃO DA COSTA'!I5+'JÚNIOR BOCÃO'!I5+'LUIZ EUSTÁQUIO'!I5+'MARCOS DI BRIA'!I5+'NATÁLIA DE MENUDO'!I5+'RAFAEL ACIOLI'!I5+'RENATO ANTUNES'!I5+'RICARDO CRUZ'!I5+'RINALDO JÚNIOR'!I5+'RODRIGO COUTINHO'!I5+'ROGÉRIO DE LUCCA'!I5+'ROMERINHO JATOBÁ '!I5+'SAMUEL SALAZAR'!I5+'WILTON BRITO'!I5)</f>
        <v>29534.03</v>
      </c>
      <c r="J5" s="61"/>
      <c r="K5" s="61"/>
      <c r="L5" s="61"/>
      <c r="M5" s="62"/>
    </row>
    <row r="6" spans="1:14" ht="15" customHeight="1" x14ac:dyDescent="0.2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40">
        <f>SUM('ADERALDO OLIVEIRA'!I6+'AERTO LUNA'!I6+'AIMÉE SILVA'!I6+'ALCIDES TEIXEIRA NETO'!I6+'ALINE MARIANO'!I6+'ALMIR FERNANDO'!I6+'AMARO CIPRIANO'!I6+'ANA LÚCIA'!I6+'ANDRÉ RÉGIS'!I6+'ANTONIO LUIZ NETO'!I6+'AUGUSTO CARRERAS'!I6+'BENJAMIN DA SAÚDE'!I6+'CHICO KIKO'!I6+'DAIZE MICHELE'!I6+'DAVI MUNIZ'!I6+'EDUARDO CHERA'!I6+'EDUARDO MARQUES'!I6+'FELIPE FRANCISMAR'!I6+'FRED FERREIRA'!I6+'GILBERTO ALVES'!I6+'GORETTI QUEIROZ'!I6+'HÉLIO GUABIRARA'!I6+'IVAN MORAES'!I6+'JAIRO BRITTO'!I6+'JAYME ASFORA'!I6+'JOÃO DA COSTA'!I6+'JÚNIOR BOCÃO'!I6+'LUIZ EUSTÁQUIO'!I6+'MARCOS DI BRIA'!I6+'NATÁLIA DE MENUDO'!I6+'RAFAEL ACIOLI'!I6+'RENATO ANTUNES'!I6+'RICARDO CRUZ'!I6+'RINALDO JÚNIOR'!I6+'RODRIGO COUTINHO'!I6+'ROGÉRIO DE LUCCA'!I6+'ROMERINHO JATOBÁ '!I6+'SAMUEL SALAZAR'!I6+'WILTON BRITO'!I6)</f>
        <v>2814.26</v>
      </c>
      <c r="J6" s="61"/>
      <c r="K6" s="61"/>
      <c r="L6" s="61"/>
      <c r="M6" s="62"/>
    </row>
    <row r="7" spans="1:14" ht="15" customHeight="1" x14ac:dyDescent="0.2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40">
        <f>SUM('ADERALDO OLIVEIRA'!I7+'AERTO LUNA'!I7+'AIMÉE SILVA'!I7+'ALCIDES TEIXEIRA NETO'!I7+'ALINE MARIANO'!I7+'ALMIR FERNANDO'!I7+'AMARO CIPRIANO'!I7+'ANA LÚCIA'!I7+'ANDRÉ RÉGIS'!I7+'ANTONIO LUIZ NETO'!I7+'AUGUSTO CARRERAS'!I7+'BENJAMIN DA SAÚDE'!I7+'CHICO KIKO'!I7+'DAIZE MICHELE'!I7+'DAVI MUNIZ'!I7+'EDUARDO CHERA'!I7+'EDUARDO MARQUES'!I7+'FELIPE FRANCISMAR'!I7+'FRED FERREIRA'!I7+'GILBERTO ALVES'!I7+'GORETTI QUEIROZ'!I7+'HÉLIO GUABIRARA'!I7+'IVAN MORAES'!I7+'JAIRO BRITTO'!I7+'JAYME ASFORA'!I7+'JOÃO DA COSTA'!I7+'JÚNIOR BOCÃO'!I7+'LUIZ EUSTÁQUIO'!I7+'MARCOS DI BRIA'!I7+'NATÁLIA DE MENUDO'!I7+'RAFAEL ACIOLI'!I7+'RENATO ANTUNES'!I7+'RICARDO CRUZ'!I7+'RINALDO JÚNIOR'!I7+'RODRIGO COUTINHO'!I7+'ROGÉRIO DE LUCCA'!I7+'ROMERINHO JATOBÁ '!I7+'SAMUEL SALAZAR'!I7+'WILTON BRITO'!I7)</f>
        <v>1634.92</v>
      </c>
      <c r="J7" s="61"/>
      <c r="K7" s="61"/>
      <c r="L7" s="61"/>
      <c r="M7" s="62"/>
    </row>
    <row r="8" spans="1:14" ht="15" customHeight="1" x14ac:dyDescent="0.2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40">
        <f>SUM('ADERALDO OLIVEIRA'!I8+'AERTO LUNA'!I8+'AIMÉE SILVA'!I8+'ALCIDES TEIXEIRA NETO'!I8+'ALINE MARIANO'!I8+'ALMIR FERNANDO'!I8+'AMARO CIPRIANO'!I8+'ANA LÚCIA'!I8+'ANDRÉ RÉGIS'!I8+'ANTONIO LUIZ NETO'!I8+'AUGUSTO CARRERAS'!I8+'BENJAMIN DA SAÚDE'!I8+'CHICO KIKO'!I8+'DAIZE MICHELE'!I8+'DAVI MUNIZ'!I8+'EDUARDO CHERA'!I8+'EDUARDO MARQUES'!I8+'FELIPE FRANCISMAR'!I8+'FRED FERREIRA'!I8+'GILBERTO ALVES'!I8+'GORETTI QUEIROZ'!I8+'HÉLIO GUABIRARA'!I8+'IVAN MORAES'!I8+'JAIRO BRITTO'!I8+'JAYME ASFORA'!I8+'JOÃO DA COSTA'!I8+'JÚNIOR BOCÃO'!I8+'LUIZ EUSTÁQUIO'!I8+'MARCOS DI BRIA'!I8+'NATÁLIA DE MENUDO'!I8+'RAFAEL ACIOLI'!I8+'RENATO ANTUNES'!I8+'RICARDO CRUZ'!I8+'RINALDO JÚNIOR'!I8+'RODRIGO COUTINHO'!I8+'ROGÉRIO DE LUCCA'!I8+'ROMERINHO JATOBÁ '!I8+'SAMUEL SALAZAR'!I8+'WILTON BRITO'!I8)</f>
        <v>377.45000000000005</v>
      </c>
      <c r="J8" s="61"/>
      <c r="K8" s="61"/>
      <c r="L8" s="61"/>
      <c r="M8" s="62"/>
    </row>
    <row r="9" spans="1:14" ht="15" customHeight="1" x14ac:dyDescent="0.2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40">
        <f>SUM('ADERALDO OLIVEIRA'!I9+'AERTO LUNA'!I9+'AIMÉE SILVA'!I9+'ALCIDES TEIXEIRA NETO'!I9+'ALINE MARIANO'!I9+'ALMIR FERNANDO'!I9+'AMARO CIPRIANO'!I9+'ANA LÚCIA'!I9+'ANDRÉ RÉGIS'!I9+'ANTONIO LUIZ NETO'!I9+'AUGUSTO CARRERAS'!I9+'BENJAMIN DA SAÚDE'!I9+'CHICO KIKO'!I9+'DAIZE MICHELE'!I9+'DAVI MUNIZ'!I9+'EDUARDO CHERA'!I9+'EDUARDO MARQUES'!I9+'FELIPE FRANCISMAR'!I9+'FRED FERREIRA'!I9+'GILBERTO ALVES'!I9+'GORETTI QUEIROZ'!I9+'HÉLIO GUABIRARA'!I9+'IVAN MORAES'!I9+'JAIRO BRITTO'!I9+'JAYME ASFORA'!I9+'JOÃO DA COSTA'!I9+'JÚNIOR BOCÃO'!I9+'LUIZ EUSTÁQUIO'!I9+'MARCOS DI BRIA'!I9+'NATÁLIA DE MENUDO'!I9+'RAFAEL ACIOLI'!I9+'RENATO ANTUNES'!I9+'RICARDO CRUZ'!I9+'RINALDO JÚNIOR'!I9+'RODRIGO COUTINHO'!I9+'ROGÉRIO DE LUCCA'!I9+'ROMERINHO JATOBÁ '!I9+'SAMUEL SALAZAR'!I9+'WILTON BRITO'!I9)</f>
        <v>2048.94</v>
      </c>
      <c r="J9" s="61"/>
      <c r="K9" s="61"/>
      <c r="L9" s="61"/>
      <c r="M9" s="62"/>
    </row>
    <row r="10" spans="1:14" ht="15" customHeight="1" x14ac:dyDescent="0.2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40">
        <f>SUM('ADERALDO OLIVEIRA'!I10+'AERTO LUNA'!I10+'AIMÉE SILVA'!I10+'ALCIDES TEIXEIRA NETO'!I10+'ALINE MARIANO'!I10+'ALMIR FERNANDO'!I10+'AMARO CIPRIANO'!I10+'ANA LÚCIA'!I10+'ANDRÉ RÉGIS'!I10+'ANTONIO LUIZ NETO'!I10+'AUGUSTO CARRERAS'!I10+'BENJAMIN DA SAÚDE'!I10+'CHICO KIKO'!I10+'DAIZE MICHELE'!I10+'DAVI MUNIZ'!I10+'EDUARDO CHERA'!I10+'EDUARDO MARQUES'!I10+'FELIPE FRANCISMAR'!I10+'FRED FERREIRA'!I10+'GILBERTO ALVES'!I10+'GORETTI QUEIROZ'!I10+'HÉLIO GUABIRARA'!I10+'IVAN MORAES'!I10+'JAIRO BRITTO'!I10+'JAYME ASFORA'!I10+'JOÃO DA COSTA'!I10+'JÚNIOR BOCÃO'!I10+'LUIZ EUSTÁQUIO'!I10+'MARCOS DI BRIA'!I10+'NATÁLIA DE MENUDO'!I10+'RAFAEL ACIOLI'!I10+'RENATO ANTUNES'!I10+'RICARDO CRUZ'!I10+'RINALDO JÚNIOR'!I10+'RODRIGO COUTINHO'!I10+'ROGÉRIO DE LUCCA'!I10+'ROMERINHO JATOBÁ '!I10+'SAMUEL SALAZAR'!I10+'WILTON BRITO'!I10)</f>
        <v>2571</v>
      </c>
      <c r="J10" s="61"/>
      <c r="K10" s="61"/>
      <c r="L10" s="61"/>
      <c r="M10" s="62"/>
    </row>
    <row r="11" spans="1:14" ht="15" customHeight="1" x14ac:dyDescent="0.2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40">
        <f>SUM('ADERALDO OLIVEIRA'!I11+'AERTO LUNA'!I11+'AIMÉE SILVA'!I11+'ALCIDES TEIXEIRA NETO'!I11+'ALINE MARIANO'!I11+'ALMIR FERNANDO'!I11+'AMARO CIPRIANO'!I11+'ANA LÚCIA'!I11+'ANDRÉ RÉGIS'!I11+'ANTONIO LUIZ NETO'!I11+'AUGUSTO CARRERAS'!I11+'BENJAMIN DA SAÚDE'!I11+'CHICO KIKO'!I11+'DAIZE MICHELE'!I11+'DAVI MUNIZ'!I11+'EDUARDO CHERA'!I11+'EDUARDO MARQUES'!I11+'FELIPE FRANCISMAR'!I11+'FRED FERREIRA'!I11+'GILBERTO ALVES'!I11+'GORETTI QUEIROZ'!I11+'HÉLIO GUABIRARA'!I11+'IVAN MORAES'!I11+'JAIRO BRITTO'!I11+'JAYME ASFORA'!I11+'JOÃO DA COSTA'!I11+'JÚNIOR BOCÃO'!I11+'LUIZ EUSTÁQUIO'!I11+'MARCOS DI BRIA'!I11+'NATÁLIA DE MENUDO'!I11+'RAFAEL ACIOLI'!I11+'RENATO ANTUNES'!I11+'RICARDO CRUZ'!I11+'RINALDO JÚNIOR'!I11+'RODRIGO COUTINHO'!I11+'ROGÉRIO DE LUCCA'!I11+'ROMERINHO JATOBÁ '!I11+'SAMUEL SALAZAR'!I11+'WILTON BRITO'!I11)</f>
        <v>0</v>
      </c>
      <c r="J11" s="63"/>
      <c r="K11" s="63"/>
      <c r="L11" s="63"/>
      <c r="M11" s="64"/>
    </row>
    <row r="12" spans="1:14" s="17" customFormat="1" ht="15" customHeight="1" x14ac:dyDescent="0.2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40">
        <f>SUM('ADERALDO OLIVEIRA'!I12+'AERTO LUNA'!I12+'AIMÉE SILVA'!I12+'ALCIDES TEIXEIRA NETO'!I12+'ALINE MARIANO'!I12+'ALMIR FERNANDO'!I12+'AMARO CIPRIANO'!I12+'ANA LÚCIA'!I12+'ANDRÉ RÉGIS'!I12+'ANTONIO LUIZ NETO'!I12+'AUGUSTO CARRERAS'!I12+'BENJAMIN DA SAÚDE'!I12+'CHICO KIKO'!I12+'DAIZE MICHELE'!I12+'DAVI MUNIZ'!I12+'EDUARDO CHERA'!I12+'EDUARDO MARQUES'!I12+'FELIPE FRANCISMAR'!I12+'FRED FERREIRA'!I12+'GILBERTO ALVES'!I12+'GORETTI QUEIROZ'!I12+'HÉLIO GUABIRARA'!I12+'IVAN MORAES'!I12+'JAIRO BRITTO'!I12+'JAYME ASFORA'!I12+'JOÃO DA COSTA'!I12+'JÚNIOR BOCÃO'!I12+'LUIZ EUSTÁQUIO'!I12+'MARCOS DI BRIA'!I12+'NATÁLIA DE MENUDO'!I12+'RAFAEL ACIOLI'!I12+'RENATO ANTUNES'!I12+'RICARDO CRUZ'!I12+'RINALDO JÚNIOR'!I12+'RODRIGO COUTINHO'!I12+'ROGÉRIO DE LUCCA'!I12+'ROMERINHO JATOBÁ '!I12+'SAMUEL SALAZAR'!I12+'WILTON BRITO'!I12)</f>
        <v>87513.5</v>
      </c>
      <c r="J12" s="63"/>
      <c r="K12" s="63"/>
      <c r="L12" s="63"/>
      <c r="M12" s="64"/>
    </row>
    <row r="13" spans="1:14" s="15" customFormat="1" ht="15" customHeight="1" x14ac:dyDescent="0.2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40">
        <f>SUM('ADERALDO OLIVEIRA'!I13+'AERTO LUNA'!I13+'AIMÉE SILVA'!I13+'ALCIDES TEIXEIRA NETO'!I13+'ALINE MARIANO'!I13+'ALMIR FERNANDO'!I13+'AMARO CIPRIANO'!I13+'ANA LÚCIA'!I13+'ANDRÉ RÉGIS'!I13+'ANTONIO LUIZ NETO'!I13+'AUGUSTO CARRERAS'!I13+'BENJAMIN DA SAÚDE'!I13+'CHICO KIKO'!I13+'DAIZE MICHELE'!I13+'DAVI MUNIZ'!I13+'EDUARDO CHERA'!I13+'EDUARDO MARQUES'!I13+'FELIPE FRANCISMAR'!I13+'FRED FERREIRA'!I13+'GILBERTO ALVES'!I13+'GORETTI QUEIROZ'!I13+'HÉLIO GUABIRARA'!I13+'IVAN MORAES'!I13+'JAIRO BRITTO'!I13+'JAYME ASFORA'!I13+'JOÃO DA COSTA'!I13+'JÚNIOR BOCÃO'!I13+'LUIZ EUSTÁQUIO'!I13+'MARCOS DI BRIA'!I13+'NATÁLIA DE MENUDO'!I13+'RAFAEL ACIOLI'!I13+'RENATO ANTUNES'!I13+'RICARDO CRUZ'!I13+'RINALDO JÚNIOR'!I13+'RODRIGO COUTINHO'!I13+'ROGÉRIO DE LUCCA'!I13+'ROMERINHO JATOBÁ '!I13+'SAMUEL SALAZAR'!I13+'WILTON BRITO'!I13)</f>
        <v>780</v>
      </c>
      <c r="J13" s="63"/>
      <c r="K13" s="63"/>
      <c r="L13" s="63"/>
      <c r="M13" s="64"/>
    </row>
    <row r="14" spans="1:14" s="17" customFormat="1" ht="15" customHeight="1" x14ac:dyDescent="0.2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40">
        <f>SUM('ADERALDO OLIVEIRA'!I14+'AERTO LUNA'!I14+'AIMÉE SILVA'!I14+'ALCIDES TEIXEIRA NETO'!I14+'ALINE MARIANO'!I14+'ALMIR FERNANDO'!I14+'AMARO CIPRIANO'!I14+'ANA LÚCIA'!I14+'ANDRÉ RÉGIS'!I14+'ANTONIO LUIZ NETO'!I14+'AUGUSTO CARRERAS'!I14+'BENJAMIN DA SAÚDE'!I14+'CHICO KIKO'!I14+'DAIZE MICHELE'!I14+'DAVI MUNIZ'!I14+'EDUARDO CHERA'!I14+'EDUARDO MARQUES'!I14+'FELIPE FRANCISMAR'!I14+'FRED FERREIRA'!I14+'GILBERTO ALVES'!I14+'GORETTI QUEIROZ'!I14+'HÉLIO GUABIRARA'!I14+'IVAN MORAES'!I14+'JAIRO BRITTO'!I14+'JAYME ASFORA'!I14+'JOÃO DA COSTA'!I14+'JÚNIOR BOCÃO'!I14+'LUIZ EUSTÁQUIO'!I14+'MARCOS DI BRIA'!I14+'NATÁLIA DE MENUDO'!I14+'RAFAEL ACIOLI'!I14+'RENATO ANTUNES'!I14+'RICARDO CRUZ'!I14+'RINALDO JÚNIOR'!I14+'RODRIGO COUTINHO'!I14+'ROGÉRIO DE LUCCA'!I14+'ROMERINHO JATOBÁ '!I14+'SAMUEL SALAZAR'!I14+'WILTON BRITO'!I14)</f>
        <v>14795</v>
      </c>
      <c r="J14" s="63"/>
      <c r="K14" s="63"/>
      <c r="L14" s="63"/>
      <c r="M14" s="64"/>
    </row>
    <row r="15" spans="1:14" s="15" customFormat="1" ht="15" customHeight="1" x14ac:dyDescent="0.2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40">
        <f>SUM('ADERALDO OLIVEIRA'!I15+'AERTO LUNA'!I15+'AIMÉE SILVA'!I15+'ALCIDES TEIXEIRA NETO'!I15+'ALINE MARIANO'!I15+'ALMIR FERNANDO'!I15+'AMARO CIPRIANO'!I15+'ANA LÚCIA'!I15+'ANDRÉ RÉGIS'!I15+'ANTONIO LUIZ NETO'!I15+'AUGUSTO CARRERAS'!I15+'BENJAMIN DA SAÚDE'!I15+'CHICO KIKO'!I15+'DAIZE MICHELE'!I15+'DAVI MUNIZ'!I15+'EDUARDO CHERA'!I15+'EDUARDO MARQUES'!I15+'FELIPE FRANCISMAR'!I15+'FRED FERREIRA'!I15+'GILBERTO ALVES'!I15+'GORETTI QUEIROZ'!I15+'HÉLIO GUABIRARA'!I15+'IVAN MORAES'!I15+'JAIRO BRITTO'!I15+'JAYME ASFORA'!I15+'JOÃO DA COSTA'!I15+'JÚNIOR BOCÃO'!I15+'LUIZ EUSTÁQUIO'!I15+'MARCOS DI BRIA'!I15+'NATÁLIA DE MENUDO'!I15+'RAFAEL ACIOLI'!I15+'RENATO ANTUNES'!I15+'RICARDO CRUZ'!I15+'RINALDO JÚNIOR'!I15+'RODRIGO COUTINHO'!I15+'ROGÉRIO DE LUCCA'!I15+'ROMERINHO JATOBÁ '!I15+'SAMUEL SALAZAR'!I15+'WILTON BRITO'!I15)</f>
        <v>2466.5</v>
      </c>
      <c r="J15" s="63"/>
      <c r="K15" s="63"/>
      <c r="L15" s="63"/>
      <c r="M15" s="64"/>
    </row>
    <row r="16" spans="1:14" s="15" customFormat="1" ht="15" customHeight="1" x14ac:dyDescent="0.2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40">
        <f>SUM('ADERALDO OLIVEIRA'!I16+'AERTO LUNA'!I16+'AIMÉE SILVA'!I16+'ALCIDES TEIXEIRA NETO'!I16+'ALINE MARIANO'!I16+'ALMIR FERNANDO'!I16+'AMARO CIPRIANO'!I16+'ANA LÚCIA'!I16+'ANDRÉ RÉGIS'!I16+'ANTONIO LUIZ NETO'!I16+'AUGUSTO CARRERAS'!I16+'BENJAMIN DA SAÚDE'!I16+'CHICO KIKO'!I16+'DAIZE MICHELE'!I16+'DAVI MUNIZ'!I16+'EDUARDO CHERA'!I16+'EDUARDO MARQUES'!I16+'FELIPE FRANCISMAR'!I16+'FRED FERREIRA'!I16+'GILBERTO ALVES'!I16+'GORETTI QUEIROZ'!I16+'HÉLIO GUABIRARA'!I16+'IVAN MORAES'!I16+'JAIRO BRITTO'!I16+'JAYME ASFORA'!I16+'JOÃO DA COSTA'!I16+'JÚNIOR BOCÃO'!I16+'LUIZ EUSTÁQUIO'!I16+'MARCOS DI BRIA'!I16+'NATÁLIA DE MENUDO'!I16+'RAFAEL ACIOLI'!I16+'RENATO ANTUNES'!I16+'RICARDO CRUZ'!I16+'RINALDO JÚNIOR'!I16+'RODRIGO COUTINHO'!I16+'ROGÉRIO DE LUCCA'!I16+'ROMERINHO JATOBÁ '!I16+'SAMUEL SALAZAR'!I16+'WILTON BRITO'!I16)</f>
        <v>0</v>
      </c>
      <c r="J16" s="63"/>
      <c r="K16" s="63"/>
      <c r="L16" s="63"/>
      <c r="M16" s="64"/>
      <c r="N16" s="6"/>
    </row>
    <row r="17" spans="1:13" ht="15" customHeight="1" x14ac:dyDescent="0.2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40">
        <f>SUM('ADERALDO OLIVEIRA'!I17+'AERTO LUNA'!I17+'AIMÉE SILVA'!I17+'ALCIDES TEIXEIRA NETO'!I17+'ALINE MARIANO'!I17+'ALMIR FERNANDO'!I17+'AMARO CIPRIANO'!I17+'ANA LÚCIA'!I17+'ANDRÉ RÉGIS'!I17+'ANTONIO LUIZ NETO'!I17+'AUGUSTO CARRERAS'!I17+'BENJAMIN DA SAÚDE'!I17+'CHICO KIKO'!I17+'DAIZE MICHELE'!I17+'DAVI MUNIZ'!I17+'EDUARDO CHERA'!I17+'EDUARDO MARQUES'!I17+'FELIPE FRANCISMAR'!I17+'FRED FERREIRA'!I17+'GILBERTO ALVES'!I17+'GORETTI QUEIROZ'!I17+'HÉLIO GUABIRARA'!I17+'IVAN MORAES'!I17+'JAIRO BRITTO'!I17+'JAYME ASFORA'!I17+'JOÃO DA COSTA'!I17+'JÚNIOR BOCÃO'!I17+'LUIZ EUSTÁQUIO'!I17+'MARCOS DI BRIA'!I17+'NATÁLIA DE MENUDO'!I17+'RAFAEL ACIOLI'!I17+'RENATO ANTUNES'!I17+'RICARDO CRUZ'!I17+'RINALDO JÚNIOR'!I17+'RODRIGO COUTINHO'!I17+'ROGÉRIO DE LUCCA'!I17+'ROMERINHO JATOBÁ '!I17+'SAMUEL SALAZAR'!I17+'WILTON BRITO'!I17)</f>
        <v>0</v>
      </c>
      <c r="J17" s="63"/>
      <c r="K17" s="63"/>
      <c r="L17" s="63"/>
      <c r="M17" s="64"/>
    </row>
    <row r="18" spans="1:13" ht="15" customHeight="1" thickBot="1" x14ac:dyDescent="0.25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40">
        <f>SUM('ADERALDO OLIVEIRA'!I18+'AERTO LUNA'!I18+'AIMÉE SILVA'!I18+'ALCIDES TEIXEIRA NETO'!I18+'ALINE MARIANO'!I18+'ALMIR FERNANDO'!I18+'AMARO CIPRIANO'!I18+'ANA LÚCIA'!I18+'ANDRÉ RÉGIS'!I18+'ANTONIO LUIZ NETO'!I18+'AUGUSTO CARRERAS'!I18+'BENJAMIN DA SAÚDE'!I18+'CHICO KIKO'!I18+'DAIZE MICHELE'!I18+'DAVI MUNIZ'!I18+'EDUARDO CHERA'!I18+'EDUARDO MARQUES'!I18+'FELIPE FRANCISMAR'!I18+'FRED FERREIRA'!I18+'GILBERTO ALVES'!I18+'GORETTI QUEIROZ'!I18+'HÉLIO GUABIRARA'!I18+'IVAN MORAES'!I18+'JAIRO BRITTO'!I18+'JAYME ASFORA'!I18+'JOÃO DA COSTA'!I18+'JÚNIOR BOCÃO'!I18+'LUIZ EUSTÁQUIO'!I18+'MARCOS DI BRIA'!I18+'NATÁLIA DE MENUDO'!I18+'RAFAEL ACIOLI'!I18+'RENATO ANTUNES'!I18+'RICARDO CRUZ'!I18+'RINALDO JÚNIOR'!I18+'RODRIGO COUTINHO'!I18+'ROGÉRIO DE LUCCA'!I18+'ROMERINHO JATOBÁ '!I18+'SAMUEL SALAZAR'!I18+'WILTON BRITO'!I18)</f>
        <v>110</v>
      </c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:I19" si="3">SUM(H5:H18)</f>
        <v>143885.25</v>
      </c>
      <c r="I19" s="66">
        <f t="shared" si="3"/>
        <v>144645.6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40">
        <f>SUM('ADERALDO OLIVEIRA'!I20+'AERTO LUNA'!I20+'AIMÉE SILVA'!I20+'ALCIDES TEIXEIRA NETO'!I20+'ALINE MARIANO'!I20+'ALMIR FERNANDO'!I20+'AMARO CIPRIANO'!I20+'ANA LÚCIA'!I20+'ANDRÉ RÉGIS'!I20+'ANTONIO LUIZ NETO'!I20+'AUGUSTO CARRERAS'!I20+'BENJAMIN DA SAÚDE'!I20+'CHICO KIKO'!I20+'DAIZE MICHELE'!I20+'DAVI MUNIZ'!I20+'EDUARDO CHERA'!I20+'EDUARDO MARQUES'!I20+'FELIPE FRANCISMAR'!I20+'FRED FERREIRA'!I20+'GILBERTO ALVES'!I20+'GORETTI QUEIROZ'!I20+'HÉLIO GUABIRARA'!I20+'IVAN MORAES'!I20+'JAIRO BRITTO'!I20+'JAYME ASFORA'!I20+'JOÃO DA COSTA'!I20+'JÚNIOR BOCÃO'!I20+'LUIZ EUSTÁQUIO'!I20+'MARCOS DI BRIA'!I20+'NATÁLIA DE MENUDO'!I20+'RAFAEL ACIOLI'!I20+'RENATO ANTUNES'!I20+'RICARDO CRUZ'!I20+'RINALDO JÚNIOR'!I20+'RODRIGO COUTINHO'!I20+'ROGÉRIO DE LUCCA'!I20+'ROMERINHO JATOBÁ '!I20+'SAMUEL SALAZAR'!I20+'WILTON BRITO'!I20)</f>
        <v>7074.42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141539.1</v>
      </c>
      <c r="C21" s="66">
        <f t="shared" ref="C21:M21" si="4">C19-C20</f>
        <v>142564.56999999998</v>
      </c>
      <c r="D21" s="66">
        <f t="shared" si="4"/>
        <v>142461.05000000002</v>
      </c>
      <c r="E21" s="66">
        <f t="shared" si="4"/>
        <v>119219.59</v>
      </c>
      <c r="F21" s="66">
        <f t="shared" ref="F21:G21" si="5">F19-F20</f>
        <v>119223.12000000001</v>
      </c>
      <c r="G21" s="66">
        <f t="shared" si="5"/>
        <v>127801.84000000001</v>
      </c>
      <c r="H21" s="66">
        <f t="shared" ref="H21:I21" si="6">H19-H20</f>
        <v>138197.98000000001</v>
      </c>
      <c r="I21" s="66">
        <f t="shared" si="6"/>
        <v>137571.18</v>
      </c>
      <c r="J21" s="66">
        <f t="shared" si="4"/>
        <v>0</v>
      </c>
      <c r="K21" s="66">
        <f t="shared" si="4"/>
        <v>0</v>
      </c>
      <c r="L21" s="66">
        <f t="shared" si="4"/>
        <v>0</v>
      </c>
      <c r="M21" s="66">
        <f t="shared" si="4"/>
        <v>0</v>
      </c>
    </row>
    <row r="22" spans="1:13" ht="15" customHeight="1" thickBot="1" x14ac:dyDescent="0.25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52">
        <f>AVERAGE($B$21:I21)</f>
        <v>133572.30374999999</v>
      </c>
      <c r="J22" s="71"/>
      <c r="K22" s="71"/>
      <c r="L22" s="71"/>
      <c r="M22" s="72"/>
    </row>
    <row r="23" spans="1:13" ht="15" customHeight="1" thickBot="1" x14ac:dyDescent="0.25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>
        <v>1960</v>
      </c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>
        <v>612.11</v>
      </c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>
        <v>212.89</v>
      </c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>
        <v>305.86</v>
      </c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>
        <f>174.42+106.98</f>
        <v>281.39999999999998</v>
      </c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 x14ac:dyDescent="0.3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3372.26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4" s="38" customFormat="1" ht="15" customHeight="1" thickBot="1" x14ac:dyDescent="0.3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3372.26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 x14ac:dyDescent="0.3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52">
        <f>AVERAGE($B$21:I21)</f>
        <v>3414.9087500000005</v>
      </c>
      <c r="J22" s="71"/>
      <c r="K22" s="71"/>
      <c r="L22" s="71"/>
      <c r="M22" s="72"/>
    </row>
    <row r="23" spans="1:14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topLeftCell="B1"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>
        <v>0</v>
      </c>
      <c r="I22" s="71">
        <v>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 x14ac:dyDescent="0.2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>
        <v>4395</v>
      </c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4395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4395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52">
        <f>AVERAGE($B$21:I21)</f>
        <v>4298.3999999999996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>
        <v>116.77</v>
      </c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>
        <v>46.28</v>
      </c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>
        <v>620.58000000000004</v>
      </c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>
        <v>147.34</v>
      </c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3430.9700000000003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>
        <v>43.64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3387.3300000000004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52">
        <f>AVERAGE($B$21:I21)</f>
        <v>3533.3075000000003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>
        <v>1000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>
        <v>179.59</v>
      </c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1">
        <v>3500</v>
      </c>
      <c r="J14" s="63"/>
      <c r="K14" s="63"/>
      <c r="L14" s="63"/>
      <c r="M14" s="64"/>
    </row>
    <row r="15" spans="1:13" s="15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4679.59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>
        <v>79.59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52">
        <f>AVERAGE($B$21:I21)</f>
        <v>4222.4849999999997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11" sqref="I11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 x14ac:dyDescent="0.3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 x14ac:dyDescent="0.25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>
        <v>115.45</v>
      </c>
      <c r="J10" s="61"/>
      <c r="K10" s="61"/>
      <c r="L10" s="61"/>
      <c r="M10" s="62"/>
    </row>
    <row r="11" spans="1:13" s="89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 x14ac:dyDescent="0.25">
      <c r="A14" s="55" t="s">
        <v>28</v>
      </c>
      <c r="B14" s="40">
        <f t="shared" ref="B14:I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40">
        <f t="shared" si="0"/>
        <v>3500</v>
      </c>
      <c r="J14" s="63"/>
      <c r="K14" s="63"/>
      <c r="L14" s="63"/>
      <c r="M14" s="64"/>
    </row>
    <row r="15" spans="1:13" s="91" customFormat="1" ht="15" customHeight="1" x14ac:dyDescent="0.25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 x14ac:dyDescent="0.3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 x14ac:dyDescent="0.3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3615.45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s="89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>
        <v>0</v>
      </c>
      <c r="J20" s="63"/>
      <c r="K20" s="63"/>
      <c r="L20" s="63"/>
      <c r="M20" s="64"/>
    </row>
    <row r="21" spans="1:13" s="89" customFormat="1" ht="15" customHeight="1" thickBot="1" x14ac:dyDescent="0.3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3615.45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s="89" customFormat="1" ht="15" customHeight="1" thickBot="1" x14ac:dyDescent="0.3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52">
        <f>AVERAGE($B$21:I21)</f>
        <v>3966.9999999999995</v>
      </c>
      <c r="J22" s="71"/>
      <c r="K22" s="71"/>
      <c r="L22" s="71"/>
      <c r="M22" s="72"/>
    </row>
    <row r="23" spans="1:13" s="89" customFormat="1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>
        <v>4200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>
        <v>557.6</v>
      </c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>
        <v>76.28</v>
      </c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>
        <v>442.51</v>
      </c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>
        <v>163.98</v>
      </c>
      <c r="J10" s="61"/>
      <c r="K10" s="61"/>
      <c r="L10" s="61"/>
      <c r="M10" s="62"/>
    </row>
    <row r="11" spans="1:13" s="17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5440.37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>
        <v>840.37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>
        <v>3200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40">
        <v>1400</v>
      </c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4600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>
        <v>4340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4340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1357.02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2982.98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52">
        <f>AVERAGE($B$21:I21)</f>
        <v>4100.3725000000004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 x14ac:dyDescent="0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>
        <f>2325+2325</f>
        <v>4650</v>
      </c>
      <c r="J12" s="63"/>
      <c r="K12" s="63"/>
      <c r="L12" s="63"/>
      <c r="M12" s="64"/>
    </row>
    <row r="13" spans="1:14" s="15" customFormat="1" ht="15" customHeight="1" x14ac:dyDescent="0.2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41" t="s">
        <v>29</v>
      </c>
      <c r="B15" s="40"/>
      <c r="C15" s="63"/>
      <c r="D15" s="63"/>
      <c r="E15" s="61"/>
      <c r="F15" s="61"/>
      <c r="G15" s="63"/>
      <c r="H15" s="63"/>
      <c r="I15" s="63">
        <v>99.5</v>
      </c>
      <c r="J15" s="63"/>
      <c r="K15" s="63"/>
      <c r="L15" s="63"/>
      <c r="M15" s="64"/>
    </row>
    <row r="16" spans="1:14" s="15" customFormat="1" ht="15" customHeight="1" x14ac:dyDescent="0.2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 x14ac:dyDescent="0.2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4749.5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149.5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52">
        <f>AVERAGE($B$21:I21)</f>
        <v>3537.3125</v>
      </c>
      <c r="J22" s="71"/>
      <c r="K22" s="71"/>
      <c r="L22" s="71"/>
      <c r="M22" s="72"/>
    </row>
    <row r="23" spans="1:13" ht="15" customHeight="1" thickBot="1" x14ac:dyDescent="0.25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3" sqref="I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>
        <v>4753.33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4753.33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>
        <v>153.33000000000001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52">
        <f>AVERAGE($B$21:I21)</f>
        <v>4580.8337499999998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52">
        <f>AVERAGE($B$21:I21)</f>
        <v>1576.2249999999999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>
        <v>1400</v>
      </c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37">
        <v>678</v>
      </c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37">
        <v>344</v>
      </c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>
        <f>1350+1350</f>
        <v>2700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5122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>
        <v>522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>
        <v>4650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>
        <v>50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52">
        <f>AVERAGE($B$21:I21)</f>
        <v>4543.75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I9" sqref="I9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>
        <v>1618.2</v>
      </c>
      <c r="C5" s="61">
        <f t="shared" ref="C5:I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>
        <f t="shared" si="0"/>
        <v>1618.2</v>
      </c>
      <c r="J5" s="61"/>
      <c r="K5" s="61"/>
      <c r="L5" s="61"/>
      <c r="M5" s="62"/>
    </row>
    <row r="6" spans="1:14" ht="15" customHeight="1" x14ac:dyDescent="0.2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>
        <v>482.3</v>
      </c>
      <c r="J6" s="61"/>
      <c r="K6" s="61"/>
      <c r="L6" s="61"/>
      <c r="M6" s="62"/>
    </row>
    <row r="7" spans="1:14" ht="15" customHeight="1" x14ac:dyDescent="0.2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>
        <v>54.59</v>
      </c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>
        <f>87.78+113.02</f>
        <v>200.8</v>
      </c>
      <c r="J9" s="61"/>
      <c r="K9" s="61"/>
      <c r="L9" s="61"/>
      <c r="M9" s="62"/>
    </row>
    <row r="10" spans="1:14" ht="15" customHeight="1" x14ac:dyDescent="0.2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>
        <f>500+249.99+266.89+410.52</f>
        <v>1427.4</v>
      </c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 x14ac:dyDescent="0.2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3783.2900000000004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3783.2900000000004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52">
        <f>AVERAGE($B$21:I21)</f>
        <v>3885.0287499999999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>
        <v>1950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>
        <f>570+210</f>
        <v>780</v>
      </c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2730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2730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52">
        <f>AVERAGE($B$21:I21)</f>
        <v>2464.375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>
        <v>3471.58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>
        <v>103.46</v>
      </c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>
        <f>36.81+38.57</f>
        <v>75.38</v>
      </c>
      <c r="J10" s="61"/>
      <c r="K10" s="61"/>
      <c r="L10" s="61"/>
      <c r="M10" s="62"/>
    </row>
    <row r="11" spans="1:13" ht="15" customHeight="1" x14ac:dyDescent="0.2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>
        <f>322.4+29.4</f>
        <v>351.79999999999995</v>
      </c>
      <c r="J15" s="63"/>
      <c r="K15" s="63"/>
      <c r="L15" s="63"/>
      <c r="M15" s="64"/>
    </row>
    <row r="16" spans="1:13" s="15" customFormat="1" ht="15" customHeight="1" x14ac:dyDescent="0.2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 x14ac:dyDescent="0.2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 x14ac:dyDescent="0.25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 x14ac:dyDescent="0.25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4002.2200000000003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 x14ac:dyDescent="0.25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>
        <v>0</v>
      </c>
      <c r="J20" s="63"/>
      <c r="K20" s="63"/>
      <c r="L20" s="63"/>
      <c r="M20" s="64"/>
    </row>
    <row r="21" spans="1:14" ht="15" customHeight="1" thickBot="1" x14ac:dyDescent="0.25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4002.2200000000003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 x14ac:dyDescent="0.25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52">
        <f>AVERAGE($B$21:I21)</f>
        <v>3936.0237500000003</v>
      </c>
      <c r="J22" s="71"/>
      <c r="K22" s="71"/>
      <c r="L22" s="71"/>
      <c r="M22" s="72"/>
    </row>
    <row r="23" spans="1:14" ht="15" customHeight="1" thickBot="1" x14ac:dyDescent="0.25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>
        <v>182.96</v>
      </c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>
        <v>2061.5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4744.46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>
        <v>144.46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52">
        <f>AVERAGE($B$21:I21)</f>
        <v>4593.7337499999994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>
        <f>2883*2</f>
        <v>5766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5766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>
        <v>1166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18" sqref="I18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>
        <v>2500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>
        <v>840</v>
      </c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3340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3340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52">
        <f>AVERAGE($B$21:I21)</f>
        <v>1479.8125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tabSelected="1" zoomScaleNormal="100" workbookViewId="0">
      <selection activeCell="I22" sqref="I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 x14ac:dyDescent="0.25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>
        <v>5735</v>
      </c>
      <c r="J12" s="63"/>
      <c r="K12" s="63"/>
      <c r="L12" s="63"/>
      <c r="M12" s="64"/>
    </row>
    <row r="13" spans="1:13" s="6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5735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>
        <v>1135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>
        <f t="shared" ref="B12:I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40">
        <f t="shared" si="0"/>
        <v>4700</v>
      </c>
      <c r="J12" s="63"/>
      <c r="K12" s="63"/>
      <c r="L12" s="63"/>
      <c r="M12" s="64"/>
    </row>
    <row r="13" spans="1:13" s="18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4700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 x14ac:dyDescent="0.25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>
        <v>100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4600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>
        <v>4500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4500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4500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52">
        <f>AVERAGE($B$21:I21)</f>
        <v>4500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>
        <v>4800</v>
      </c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4800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>
        <v>200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4600</v>
      </c>
      <c r="I21" s="66">
        <f t="shared" si="3"/>
        <v>4600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52">
        <f>AVERAGE($B$21:I21)</f>
        <v>2875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3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x14ac:dyDescent="0.25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/>
      <c r="K5" s="61"/>
      <c r="L5" s="61"/>
      <c r="M5" s="62"/>
    </row>
    <row r="6" spans="1:13" x14ac:dyDescent="0.25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x14ac:dyDescent="0.25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/>
      <c r="K7" s="61"/>
      <c r="L7" s="61"/>
      <c r="M7" s="62"/>
    </row>
    <row r="8" spans="1:13" x14ac:dyDescent="0.25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x14ac:dyDescent="0.25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x14ac:dyDescent="0.25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x14ac:dyDescent="0.25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x14ac:dyDescent="0.25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>
        <v>2170</v>
      </c>
      <c r="J12" s="63"/>
      <c r="K12" s="63"/>
      <c r="L12" s="63"/>
      <c r="M12" s="64"/>
    </row>
    <row r="13" spans="1:13" x14ac:dyDescent="0.25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x14ac:dyDescent="0.25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x14ac:dyDescent="0.25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 x14ac:dyDescent="0.25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x14ac:dyDescent="0.25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 x14ac:dyDescent="0.3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 x14ac:dyDescent="0.3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2870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 x14ac:dyDescent="0.3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>
        <v>0</v>
      </c>
      <c r="J20" s="63"/>
      <c r="K20" s="63"/>
      <c r="L20" s="63"/>
      <c r="M20" s="64"/>
    </row>
    <row r="21" spans="1:13" ht="15.75" thickBot="1" x14ac:dyDescent="0.3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2870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 x14ac:dyDescent="0.3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52">
        <f>AVERAGE($B$21:I21)</f>
        <v>2871.3112500000002</v>
      </c>
      <c r="J22" s="71"/>
      <c r="K22" s="71"/>
      <c r="L22" s="71"/>
      <c r="M22" s="72"/>
    </row>
    <row r="23" spans="1:13" ht="15.75" thickBot="1" x14ac:dyDescent="0.3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3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 x14ac:dyDescent="0.25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3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3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3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71"/>
      <c r="K22" s="71"/>
      <c r="L22" s="71"/>
      <c r="M22" s="72"/>
    </row>
    <row r="23" spans="1:13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 x14ac:dyDescent="0.25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/>
      <c r="K5" s="61"/>
      <c r="L5" s="61"/>
      <c r="M5" s="62"/>
    </row>
    <row r="6" spans="1:14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 x14ac:dyDescent="0.25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>
        <v>18.7</v>
      </c>
      <c r="J7" s="61"/>
      <c r="K7" s="61"/>
      <c r="L7" s="61"/>
      <c r="M7" s="62"/>
    </row>
    <row r="8" spans="1:14" s="38" customFormat="1" ht="15" customHeight="1" x14ac:dyDescent="0.25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>
        <v>67.73</v>
      </c>
      <c r="J8" s="61"/>
      <c r="K8" s="61"/>
      <c r="L8" s="61"/>
      <c r="M8" s="62"/>
    </row>
    <row r="9" spans="1:14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 x14ac:dyDescent="0.25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>
        <v>2686.67</v>
      </c>
      <c r="J12" s="63"/>
      <c r="K12" s="63"/>
      <c r="L12" s="63"/>
      <c r="M12" s="64"/>
    </row>
    <row r="13" spans="1:14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 x14ac:dyDescent="0.25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>
        <v>232.9</v>
      </c>
      <c r="J15" s="63"/>
      <c r="K15" s="63"/>
      <c r="L15" s="63"/>
      <c r="M15" s="64"/>
    </row>
    <row r="16" spans="1:14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 x14ac:dyDescent="0.3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3706.0000000000005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>
        <v>1.97</v>
      </c>
      <c r="J20" s="63"/>
      <c r="K20" s="63"/>
      <c r="L20" s="63"/>
      <c r="M20" s="64"/>
    </row>
    <row r="21" spans="1:14" s="38" customFormat="1" ht="15" customHeight="1" thickBot="1" x14ac:dyDescent="0.3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3704.0300000000007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 x14ac:dyDescent="0.3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52">
        <f>AVERAGE($B$21:I21)</f>
        <v>3697.4475000000002</v>
      </c>
      <c r="J22" s="71"/>
      <c r="K22" s="71"/>
      <c r="L22" s="71"/>
      <c r="M22" s="72"/>
    </row>
    <row r="23" spans="1:14" s="38" customFormat="1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I21" sqref="I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>
        <v>4650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50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52">
        <f>AVERAGE($B$21:I21)</f>
        <v>3406.25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1" sqref="I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>
        <v>2904.54</v>
      </c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>
        <v>2200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5104.54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>
        <v>504.54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52">
        <f>AVERAGE($B$21:I21)</f>
        <v>4176.1350000000002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9"/>
  <sheetViews>
    <sheetView zoomScaleNormal="100" workbookViewId="0">
      <selection activeCell="I9" sqref="I9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 x14ac:dyDescent="0.25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 x14ac:dyDescent="0.25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>
        <v>1379.71</v>
      </c>
      <c r="J5" s="61"/>
      <c r="K5" s="61"/>
      <c r="L5" s="61"/>
      <c r="M5" s="62"/>
    </row>
    <row r="6" spans="1:14" s="38" customFormat="1" ht="15" customHeight="1" x14ac:dyDescent="0.25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>
        <f>1941.7-I5-I8-I9-41.95</f>
        <v>371.85</v>
      </c>
      <c r="J6" s="61"/>
      <c r="K6" s="61"/>
      <c r="L6" s="61"/>
      <c r="M6" s="62"/>
    </row>
    <row r="7" spans="1:14" s="38" customFormat="1" ht="15" customHeight="1" x14ac:dyDescent="0.25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>
        <f>25.24+122.83+41.95</f>
        <v>190.01999999999998</v>
      </c>
      <c r="J7" s="61"/>
      <c r="K7" s="61"/>
      <c r="L7" s="61"/>
      <c r="M7" s="62"/>
    </row>
    <row r="8" spans="1:14" s="38" customFormat="1" ht="15" customHeight="1" x14ac:dyDescent="0.25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>
        <v>98</v>
      </c>
      <c r="J8" s="61"/>
      <c r="K8" s="61"/>
      <c r="L8" s="61"/>
      <c r="M8" s="62"/>
    </row>
    <row r="9" spans="1:14" s="38" customFormat="1" ht="15" customHeight="1" x14ac:dyDescent="0.25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37">
        <v>50.19</v>
      </c>
      <c r="J9" s="61"/>
      <c r="K9" s="61"/>
      <c r="L9" s="61"/>
      <c r="M9" s="62"/>
    </row>
    <row r="10" spans="1:14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 x14ac:dyDescent="0.25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>
        <v>2325</v>
      </c>
      <c r="J12" s="63"/>
      <c r="K12" s="63"/>
      <c r="L12" s="63"/>
      <c r="M12" s="64"/>
    </row>
    <row r="13" spans="1:14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 x14ac:dyDescent="0.25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4414.7700000000004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>
        <v>0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4414.7700000000004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4576.8462500000005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H6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>
        <v>4960</v>
      </c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4960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>
        <v>360</v>
      </c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>
        <v>1500</v>
      </c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>
        <v>18.34</v>
      </c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>
        <v>89.16</v>
      </c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>
        <v>147.12</v>
      </c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40">
        <v>2800</v>
      </c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 x14ac:dyDescent="0.25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4554.62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 x14ac:dyDescent="0.25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>
        <v>1</v>
      </c>
      <c r="J20" s="63"/>
      <c r="K20" s="63"/>
      <c r="L20" s="63"/>
      <c r="M20" s="64"/>
    </row>
    <row r="21" spans="1:13" ht="13.5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4553.62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52">
        <f>AVERAGE($B$21:I21)</f>
        <v>4576.0974999999999</v>
      </c>
      <c r="J22" s="71"/>
      <c r="K22" s="71"/>
      <c r="L22" s="71"/>
      <c r="M22" s="72"/>
    </row>
    <row r="23" spans="1:13" ht="13.5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>
        <v>500</v>
      </c>
      <c r="J5" s="61"/>
      <c r="K5" s="61"/>
      <c r="L5" s="61"/>
      <c r="M5" s="62"/>
    </row>
    <row r="6" spans="1:13" ht="15" customHeight="1" x14ac:dyDescent="0.2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>
        <v>670</v>
      </c>
      <c r="J6" s="61"/>
      <c r="K6" s="61"/>
      <c r="L6" s="61"/>
      <c r="M6" s="62"/>
    </row>
    <row r="7" spans="1:13" ht="15" customHeight="1" x14ac:dyDescent="0.2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37">
        <v>85</v>
      </c>
      <c r="J9" s="61"/>
      <c r="K9" s="61"/>
      <c r="L9" s="61"/>
      <c r="M9" s="62"/>
    </row>
    <row r="10" spans="1:13" ht="15" customHeight="1" x14ac:dyDescent="0.2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 x14ac:dyDescent="0.2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>
        <f>1760+1440</f>
        <v>3200</v>
      </c>
      <c r="J12" s="63"/>
      <c r="K12" s="63"/>
      <c r="L12" s="63"/>
      <c r="M12" s="64"/>
    </row>
    <row r="13" spans="1:13" s="6" customFormat="1" ht="15" customHeight="1" x14ac:dyDescent="0.2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 x14ac:dyDescent="0.2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 x14ac:dyDescent="0.2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4455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4455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52">
        <f>AVERAGE($B$21:I21)</f>
        <v>4563.75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>
        <v>212.93</v>
      </c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 x14ac:dyDescent="0.2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 x14ac:dyDescent="0.2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40">
        <v>2000</v>
      </c>
      <c r="J14" s="63"/>
      <c r="K14" s="63"/>
      <c r="L14" s="63"/>
      <c r="M14" s="64"/>
    </row>
    <row r="15" spans="1:14" s="6" customFormat="1" ht="15" customHeight="1" x14ac:dyDescent="0.2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>
        <f>452.3+490</f>
        <v>942.3</v>
      </c>
      <c r="J15" s="63"/>
      <c r="K15" s="63"/>
      <c r="L15" s="63"/>
      <c r="M15" s="64"/>
    </row>
    <row r="16" spans="1:14" s="6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>
        <v>110</v>
      </c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3265.2299999999996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>
        <v>0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3265.2299999999996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52">
        <f>AVERAGE($B$21:I21)</f>
        <v>4056.4175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40">
        <v>4704</v>
      </c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4704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>
        <v>104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52">
        <f>AVERAGE($B$21:I21)</f>
        <v>4576.6412500000006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>
        <f>2356+2356</f>
        <v>4712</v>
      </c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4712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>
        <v>112</v>
      </c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4600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52">
        <f>AVERAGE($B$21:I21)</f>
        <v>3362.8387499999999</v>
      </c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gilmacson.francisco</cp:lastModifiedBy>
  <cp:lastPrinted>2020-09-10T13:20:52Z</cp:lastPrinted>
  <dcterms:created xsi:type="dcterms:W3CDTF">2010-04-15T12:47:32Z</dcterms:created>
  <dcterms:modified xsi:type="dcterms:W3CDTF">2020-09-10T13:35:39Z</dcterms:modified>
</cp:coreProperties>
</file>