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3" activeTab="37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J22" i="46" l="1"/>
  <c r="J21" i="46"/>
  <c r="J19" i="46"/>
  <c r="J22" i="24"/>
  <c r="J21" i="24"/>
  <c r="J19" i="24"/>
  <c r="C19" i="45"/>
  <c r="D19" i="45"/>
  <c r="E19" i="45"/>
  <c r="F19" i="45"/>
  <c r="G19" i="45"/>
  <c r="H19" i="45"/>
  <c r="I19" i="45"/>
  <c r="J19" i="45"/>
  <c r="B19" i="45"/>
  <c r="J20" i="45"/>
  <c r="J22" i="35"/>
  <c r="J21" i="35"/>
  <c r="J22" i="27"/>
  <c r="J21" i="27"/>
  <c r="J22" i="41"/>
  <c r="J21" i="41"/>
  <c r="J19" i="41"/>
  <c r="J22" i="28"/>
  <c r="J21" i="28"/>
  <c r="J19" i="28"/>
  <c r="J21" i="22"/>
  <c r="J22" i="22"/>
  <c r="J19" i="22"/>
  <c r="J21" i="19"/>
  <c r="J22" i="19" s="1"/>
  <c r="J19" i="19"/>
  <c r="J13" i="19"/>
  <c r="J22" i="23"/>
  <c r="J21" i="23"/>
  <c r="J19" i="23"/>
  <c r="J10" i="23"/>
  <c r="J15" i="23"/>
  <c r="J22" i="25"/>
  <c r="J21" i="25"/>
  <c r="J19" i="25"/>
  <c r="J10" i="25"/>
  <c r="J22" i="15"/>
  <c r="J22" i="20"/>
  <c r="J21" i="20"/>
  <c r="J22" i="33"/>
  <c r="J21" i="33"/>
  <c r="H19" i="33"/>
  <c r="I19" i="33"/>
  <c r="J19" i="33"/>
  <c r="H21" i="21"/>
  <c r="J22" i="21" s="1"/>
  <c r="I21" i="21"/>
  <c r="J21" i="21"/>
  <c r="H19" i="21"/>
  <c r="I19" i="21"/>
  <c r="J19" i="21"/>
  <c r="J22" i="8"/>
  <c r="J21" i="8"/>
  <c r="J19" i="8"/>
  <c r="J22" i="37"/>
  <c r="J21" i="37"/>
  <c r="J19" i="37"/>
  <c r="J22" i="16"/>
  <c r="J22" i="3"/>
  <c r="J19" i="3"/>
  <c r="J15" i="3"/>
  <c r="J22" i="17"/>
  <c r="J21" i="17"/>
  <c r="J19" i="17"/>
  <c r="J21" i="45" l="1"/>
  <c r="J22" i="11" l="1"/>
  <c r="J21" i="11"/>
  <c r="J19" i="11"/>
  <c r="J22" i="14" l="1"/>
  <c r="J21" i="14"/>
  <c r="J19" i="14"/>
  <c r="J22" i="10"/>
  <c r="J21" i="10"/>
  <c r="J19" i="10"/>
  <c r="J22" i="26"/>
  <c r="J21" i="26"/>
  <c r="J19" i="26"/>
  <c r="J22" i="12"/>
  <c r="J21" i="12"/>
  <c r="J19" i="12"/>
  <c r="J12" i="12"/>
  <c r="J22" i="7"/>
  <c r="J21" i="7"/>
  <c r="J19" i="7"/>
  <c r="J19" i="5"/>
  <c r="J21" i="5" s="1"/>
  <c r="J22" i="5" s="1"/>
  <c r="J12" i="5"/>
  <c r="J22" i="6"/>
  <c r="J21" i="6"/>
  <c r="J19" i="6"/>
  <c r="J15" i="6"/>
  <c r="J22" i="4"/>
  <c r="J21" i="4"/>
  <c r="J19" i="4"/>
  <c r="J19" i="30"/>
  <c r="J21" i="30" s="1"/>
  <c r="J22" i="30" s="1"/>
  <c r="J22" i="29"/>
  <c r="J21" i="29"/>
  <c r="J19" i="29"/>
  <c r="I22" i="44" l="1"/>
  <c r="I21" i="44"/>
  <c r="I19" i="44"/>
  <c r="I22" i="46"/>
  <c r="I21" i="46"/>
  <c r="I19" i="46"/>
  <c r="I22" i="24"/>
  <c r="H21" i="24"/>
  <c r="I21" i="24"/>
  <c r="H19" i="24"/>
  <c r="I19" i="24"/>
  <c r="I20" i="45"/>
  <c r="I21" i="45"/>
  <c r="I22" i="40"/>
  <c r="I21" i="40"/>
  <c r="I19" i="40"/>
  <c r="I22" i="8"/>
  <c r="I21" i="8"/>
  <c r="I19" i="8"/>
  <c r="I22" i="35"/>
  <c r="I21" i="35"/>
  <c r="I22" i="27"/>
  <c r="I21" i="27"/>
  <c r="H22" i="41"/>
  <c r="I22" i="41"/>
  <c r="H21" i="41"/>
  <c r="I21" i="41"/>
  <c r="H19" i="41"/>
  <c r="I19" i="41"/>
  <c r="I22" i="28"/>
  <c r="I21" i="28"/>
  <c r="I19" i="28"/>
  <c r="I21" i="22"/>
  <c r="H19" i="22"/>
  <c r="H21" i="22" s="1"/>
  <c r="I19" i="22"/>
  <c r="I12" i="22"/>
  <c r="I22" i="19"/>
  <c r="I21" i="19"/>
  <c r="I19" i="19"/>
  <c r="I13" i="19"/>
  <c r="H22" i="22" l="1"/>
  <c r="I22" i="22"/>
  <c r="H19" i="23" l="1"/>
  <c r="I19" i="23"/>
  <c r="I21" i="23" s="1"/>
  <c r="I10" i="23"/>
  <c r="I15" i="23"/>
  <c r="I21" i="25" l="1"/>
  <c r="I22" i="25" s="1"/>
  <c r="I19" i="25"/>
  <c r="I10" i="25"/>
  <c r="I21" i="20"/>
  <c r="I22" i="20" s="1"/>
  <c r="I22" i="15"/>
  <c r="I21" i="33"/>
  <c r="I22" i="21"/>
  <c r="I22" i="37"/>
  <c r="I21" i="37"/>
  <c r="I19" i="37"/>
  <c r="I19" i="3"/>
  <c r="I21" i="3" s="1"/>
  <c r="H19" i="3"/>
  <c r="I15" i="3"/>
  <c r="I22" i="17"/>
  <c r="I21" i="17"/>
  <c r="I19" i="17"/>
  <c r="I22" i="11"/>
  <c r="I21" i="11"/>
  <c r="I19" i="11"/>
  <c r="I15" i="11"/>
  <c r="I15" i="14"/>
  <c r="I19" i="14"/>
  <c r="I21" i="14" s="1"/>
  <c r="I22" i="14" s="1"/>
  <c r="I22" i="10"/>
  <c r="I21" i="10"/>
  <c r="I19" i="10"/>
  <c r="I19" i="9"/>
  <c r="I21" i="9" s="1"/>
  <c r="I22" i="9" s="1"/>
  <c r="H22" i="9"/>
  <c r="G19" i="9"/>
  <c r="G21" i="9" s="1"/>
  <c r="I22" i="26"/>
  <c r="I21" i="26"/>
  <c r="I19" i="26"/>
  <c r="I22" i="12"/>
  <c r="I21" i="12"/>
  <c r="I19" i="12"/>
  <c r="I12" i="12"/>
  <c r="I22" i="7"/>
  <c r="I21" i="7"/>
  <c r="I19" i="7"/>
  <c r="I19" i="6"/>
  <c r="I21" i="6" s="1"/>
  <c r="I22" i="6" s="1"/>
  <c r="I13" i="6"/>
  <c r="I15" i="6"/>
  <c r="I19" i="5"/>
  <c r="I21" i="5" s="1"/>
  <c r="H19" i="5"/>
  <c r="I12" i="5"/>
  <c r="I22" i="4"/>
  <c r="I21" i="4"/>
  <c r="I19" i="4"/>
  <c r="I19" i="30"/>
  <c r="I21" i="30" s="1"/>
  <c r="I9" i="30"/>
  <c r="I6" i="30"/>
  <c r="I15" i="2"/>
  <c r="I19" i="2"/>
  <c r="I21" i="2" s="1"/>
  <c r="I22" i="2" s="1"/>
  <c r="I22" i="29"/>
  <c r="I19" i="29"/>
  <c r="I21" i="29" s="1"/>
  <c r="H22" i="10" l="1"/>
  <c r="H21" i="10"/>
  <c r="H19" i="10"/>
  <c r="G22" i="14"/>
  <c r="H22" i="14"/>
  <c r="H21" i="14"/>
  <c r="H19" i="14"/>
  <c r="H22" i="44"/>
  <c r="H21" i="44"/>
  <c r="H19" i="44"/>
  <c r="H22" i="40"/>
  <c r="H21" i="40"/>
  <c r="H19" i="40"/>
  <c r="H22" i="6"/>
  <c r="H21" i="6"/>
  <c r="H19" i="6"/>
  <c r="H22" i="19"/>
  <c r="H21" i="19"/>
  <c r="H19" i="19"/>
  <c r="H21" i="45"/>
  <c r="H22" i="2"/>
  <c r="H19" i="2" l="1"/>
  <c r="H21" i="2" s="1"/>
  <c r="H22" i="11"/>
  <c r="H21" i="11"/>
  <c r="H19" i="11"/>
  <c r="H22" i="12"/>
  <c r="H21" i="12"/>
  <c r="H19" i="12"/>
  <c r="H22" i="28"/>
  <c r="H21" i="28"/>
  <c r="H19" i="28"/>
  <c r="H22" i="26"/>
  <c r="H21" i="26"/>
  <c r="H19" i="26"/>
  <c r="H22" i="17"/>
  <c r="H21" i="17"/>
  <c r="H19" i="17"/>
  <c r="H22" i="4"/>
  <c r="H21" i="4"/>
  <c r="H19" i="4"/>
  <c r="H22" i="15"/>
  <c r="H22" i="24"/>
  <c r="H21" i="33"/>
  <c r="I22" i="33" s="1"/>
  <c r="H19" i="30"/>
  <c r="H21" i="30" s="1"/>
  <c r="I22" i="30" s="1"/>
  <c r="H22" i="25"/>
  <c r="H21" i="25"/>
  <c r="H19" i="25"/>
  <c r="H22" i="23"/>
  <c r="H21" i="23"/>
  <c r="I22" i="23" s="1"/>
  <c r="H22" i="46"/>
  <c r="H21" i="46"/>
  <c r="H19" i="46"/>
  <c r="H19" i="29"/>
  <c r="H21" i="29" s="1"/>
  <c r="H21" i="5"/>
  <c r="I22" i="5" s="1"/>
  <c r="H22" i="16"/>
  <c r="H22" i="37"/>
  <c r="H21" i="37"/>
  <c r="H19" i="37"/>
  <c r="H22" i="8"/>
  <c r="H21" i="8"/>
  <c r="H19" i="8"/>
  <c r="H22" i="35"/>
  <c r="H21" i="35"/>
  <c r="H22" i="20"/>
  <c r="H21" i="20"/>
  <c r="H22" i="7"/>
  <c r="H21" i="7"/>
  <c r="H19" i="7"/>
  <c r="H21" i="27"/>
  <c r="H22" i="27" s="1"/>
  <c r="H22" i="21"/>
  <c r="H22" i="33" l="1"/>
  <c r="H22" i="5"/>
  <c r="H22" i="30"/>
  <c r="G22" i="10"/>
  <c r="G21" i="10"/>
  <c r="G19" i="10"/>
  <c r="G22" i="44" l="1"/>
  <c r="G21" i="44"/>
  <c r="G19" i="44"/>
  <c r="G21" i="46"/>
  <c r="G22" i="46" s="1"/>
  <c r="G19" i="46"/>
  <c r="G12" i="46"/>
  <c r="G22" i="24"/>
  <c r="G21" i="24"/>
  <c r="G19" i="24"/>
  <c r="G21" i="45"/>
  <c r="G22" i="40"/>
  <c r="G21" i="40"/>
  <c r="G19" i="40"/>
  <c r="G22" i="8"/>
  <c r="G21" i="8"/>
  <c r="G19" i="8"/>
  <c r="G22" i="35"/>
  <c r="G21" i="35"/>
  <c r="G22" i="27"/>
  <c r="G21" i="27"/>
  <c r="G12" i="27"/>
  <c r="G22" i="41"/>
  <c r="G21" i="41"/>
  <c r="G19" i="41"/>
  <c r="G22" i="28"/>
  <c r="G21" i="28"/>
  <c r="G19" i="28"/>
  <c r="G21" i="22"/>
  <c r="G22" i="22" s="1"/>
  <c r="G19" i="22"/>
  <c r="G22" i="19"/>
  <c r="G21" i="19"/>
  <c r="G19" i="19"/>
  <c r="G22" i="23"/>
  <c r="F22" i="23"/>
  <c r="E22" i="23"/>
  <c r="G21" i="23"/>
  <c r="G19" i="23"/>
  <c r="G15" i="23"/>
  <c r="G10" i="23"/>
  <c r="G22" i="25"/>
  <c r="G21" i="25"/>
  <c r="G19" i="25"/>
  <c r="G10" i="25"/>
  <c r="G22" i="20"/>
  <c r="G21" i="20"/>
  <c r="G22" i="15"/>
  <c r="G22" i="33"/>
  <c r="G21" i="33"/>
  <c r="G19" i="33"/>
  <c r="G22" i="21"/>
  <c r="G21" i="21"/>
  <c r="G19" i="21"/>
  <c r="G22" i="37" l="1"/>
  <c r="G21" i="37"/>
  <c r="G19" i="37"/>
  <c r="G22" i="3"/>
  <c r="G19" i="3"/>
  <c r="G15" i="3"/>
  <c r="G22" i="17"/>
  <c r="G21" i="17"/>
  <c r="G19" i="17"/>
  <c r="G22" i="11"/>
  <c r="G21" i="11"/>
  <c r="G19" i="11"/>
  <c r="G21" i="14"/>
  <c r="G19" i="14"/>
  <c r="G19" i="26"/>
  <c r="G21" i="26" s="1"/>
  <c r="G22" i="12"/>
  <c r="G21" i="12"/>
  <c r="G19" i="12"/>
  <c r="G22" i="7"/>
  <c r="G21" i="7"/>
  <c r="G19" i="7"/>
  <c r="G21" i="6"/>
  <c r="G22" i="6" s="1"/>
  <c r="G15" i="6"/>
  <c r="G19" i="6"/>
  <c r="G10" i="6"/>
  <c r="G22" i="5"/>
  <c r="G21" i="5"/>
  <c r="G19" i="5"/>
  <c r="G12" i="5"/>
  <c r="G22" i="4"/>
  <c r="G21" i="4"/>
  <c r="G19" i="4"/>
  <c r="G19" i="30"/>
  <c r="G21" i="30" s="1"/>
  <c r="G22" i="30" s="1"/>
  <c r="G6" i="30"/>
  <c r="G15" i="2"/>
  <c r="G19" i="2" s="1"/>
  <c r="G21" i="2" s="1"/>
  <c r="G19" i="29"/>
  <c r="G21" i="29" s="1"/>
  <c r="G22" i="9" l="1"/>
  <c r="F19" i="33"/>
  <c r="F22" i="44" l="1"/>
  <c r="F21" i="44"/>
  <c r="F19" i="44"/>
  <c r="F22" i="46"/>
  <c r="F21" i="46"/>
  <c r="F19" i="46"/>
  <c r="F12" i="46"/>
  <c r="F22" i="24"/>
  <c r="F21" i="24"/>
  <c r="F19" i="24"/>
  <c r="F21" i="45"/>
  <c r="F19" i="40" l="1"/>
  <c r="F21" i="40" s="1"/>
  <c r="F22" i="40" s="1"/>
  <c r="F22" i="8"/>
  <c r="F21" i="8"/>
  <c r="F19" i="8"/>
  <c r="F22" i="35"/>
  <c r="F21" i="35"/>
  <c r="F22" i="27"/>
  <c r="F21" i="27"/>
  <c r="F22" i="41"/>
  <c r="F21" i="41"/>
  <c r="F19" i="41"/>
  <c r="F21" i="28"/>
  <c r="F22" i="28" s="1"/>
  <c r="F19" i="28"/>
  <c r="F22" i="22"/>
  <c r="F21" i="22"/>
  <c r="F19" i="22"/>
  <c r="F12" i="22"/>
  <c r="F22" i="19"/>
  <c r="F21" i="19"/>
  <c r="F19" i="19"/>
  <c r="F13" i="19"/>
  <c r="F19" i="25" l="1"/>
  <c r="F21" i="25" s="1"/>
  <c r="F22" i="25" s="1"/>
  <c r="F10" i="25"/>
  <c r="F22" i="20"/>
  <c r="F22" i="15"/>
  <c r="F22" i="33"/>
  <c r="F21" i="33"/>
  <c r="F22" i="21" l="1"/>
  <c r="F21" i="21"/>
  <c r="F19" i="21"/>
  <c r="F22" i="37" l="1"/>
  <c r="F21" i="37"/>
  <c r="F19" i="37"/>
  <c r="F19" i="3"/>
  <c r="F15" i="3"/>
  <c r="F22" i="17"/>
  <c r="F21" i="17"/>
  <c r="F19" i="17"/>
  <c r="F22" i="11"/>
  <c r="F21" i="11"/>
  <c r="F19" i="11"/>
  <c r="F15" i="11"/>
  <c r="F22" i="14"/>
  <c r="F21" i="14"/>
  <c r="F19" i="14"/>
  <c r="F9" i="14"/>
  <c r="F22" i="10"/>
  <c r="F21" i="10"/>
  <c r="F19" i="10"/>
  <c r="F22" i="9"/>
  <c r="F21" i="9"/>
  <c r="F19" i="9"/>
  <c r="F19" i="26"/>
  <c r="F21" i="26" s="1"/>
  <c r="F22" i="12"/>
  <c r="F21" i="12"/>
  <c r="F19" i="12"/>
  <c r="F22" i="7"/>
  <c r="F21" i="7"/>
  <c r="F19" i="7"/>
  <c r="F21" i="6" l="1"/>
  <c r="F20" i="6"/>
  <c r="F22" i="6"/>
  <c r="F10" i="6"/>
  <c r="F19" i="6" s="1"/>
  <c r="F15" i="6"/>
  <c r="F19" i="5"/>
  <c r="F21" i="5" s="1"/>
  <c r="F22" i="5" s="1"/>
  <c r="F12" i="5"/>
  <c r="F19" i="4"/>
  <c r="F21" i="4" s="1"/>
  <c r="F22" i="4" s="1"/>
  <c r="F6" i="30"/>
  <c r="F19" i="30"/>
  <c r="F21" i="30" s="1"/>
  <c r="F22" i="30" s="1"/>
  <c r="F19" i="2"/>
  <c r="F21" i="2" s="1"/>
  <c r="F19" i="29"/>
  <c r="F21" i="29" s="1"/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22" i="22"/>
  <c r="E21" i="22"/>
  <c r="E19" i="22"/>
  <c r="E12" i="22"/>
  <c r="E22" i="19"/>
  <c r="E21" i="19"/>
  <c r="E19" i="19"/>
  <c r="E13" i="19"/>
  <c r="E21" i="23"/>
  <c r="E15" i="23"/>
  <c r="E19" i="23" s="1"/>
  <c r="E19" i="25"/>
  <c r="E21" i="25" s="1"/>
  <c r="E22" i="25" s="1"/>
  <c r="E10" i="25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2" i="10"/>
  <c r="E21" i="10"/>
  <c r="E19" i="10"/>
  <c r="E22" i="9"/>
  <c r="E21" i="9"/>
  <c r="E19" i="9"/>
  <c r="E21" i="26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19" i="30"/>
  <c r="E21" i="30" s="1"/>
  <c r="E6" i="30"/>
  <c r="E20" i="2"/>
  <c r="E15" i="2"/>
  <c r="E19" i="2" s="1"/>
  <c r="E21" i="29"/>
  <c r="E19" i="29"/>
  <c r="E21" i="2" l="1"/>
  <c r="D22" i="7"/>
  <c r="D22" i="44" l="1"/>
  <c r="D21" i="44"/>
  <c r="D19" i="44"/>
  <c r="D21" i="45"/>
  <c r="D22" i="10"/>
  <c r="C19" i="10"/>
  <c r="D21" i="10"/>
  <c r="D19" i="10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19" i="30"/>
  <c r="D21" i="30" s="1"/>
  <c r="D19" i="2"/>
  <c r="D21" i="2" s="1"/>
  <c r="D19" i="29"/>
  <c r="D21" i="29" s="1"/>
  <c r="C22" i="10" l="1"/>
  <c r="C22" i="9"/>
  <c r="C21" i="10"/>
  <c r="B19" i="9"/>
  <c r="C22" i="41"/>
  <c r="C22" i="25"/>
  <c r="C10" i="25"/>
  <c r="C19" i="23"/>
  <c r="C21" i="23" s="1"/>
  <c r="B22" i="44"/>
  <c r="C22" i="44"/>
  <c r="C21" i="44"/>
  <c r="C22" i="24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1" i="41" l="1"/>
  <c r="C19" i="41"/>
  <c r="C21" i="22"/>
  <c r="C19" i="22"/>
  <c r="C19" i="11"/>
  <c r="C19" i="26"/>
  <c r="C21" i="26" s="1"/>
  <c r="C21" i="24"/>
  <c r="C19" i="24"/>
  <c r="C19" i="46"/>
  <c r="C21" i="46" s="1"/>
  <c r="C19" i="44"/>
  <c r="C21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19" i="20"/>
  <c r="C21" i="20" s="1"/>
  <c r="D19" i="20"/>
  <c r="D21" i="20" s="1"/>
  <c r="E19" i="20"/>
  <c r="E21" i="20" s="1"/>
  <c r="F19" i="20"/>
  <c r="F21" i="20" s="1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19" i="30"/>
  <c r="C21" i="30" s="1"/>
  <c r="C20" i="2"/>
  <c r="C15" i="2"/>
  <c r="C19" i="2" s="1"/>
  <c r="C21" i="2" s="1"/>
  <c r="C19" i="29"/>
  <c r="C21" i="29" s="1"/>
  <c r="B19" i="30" l="1"/>
  <c r="B21" i="30" s="1"/>
  <c r="M21" i="16"/>
  <c r="C19" i="16"/>
  <c r="C21" i="16" s="1"/>
  <c r="D19" i="16"/>
  <c r="D21" i="16" s="1"/>
  <c r="E19" i="16"/>
  <c r="E21" i="16" s="1"/>
  <c r="F19" i="16"/>
  <c r="F21" i="16" s="1"/>
  <c r="F22" i="16" s="1"/>
  <c r="G19" i="16"/>
  <c r="G21" i="16" s="1"/>
  <c r="G22" i="16" s="1"/>
  <c r="H19" i="16"/>
  <c r="H21" i="16" s="1"/>
  <c r="I19" i="16"/>
  <c r="I21" i="16" s="1"/>
  <c r="I22" i="16" s="1"/>
  <c r="J19" i="16"/>
  <c r="J21" i="16" s="1"/>
  <c r="K19" i="16"/>
  <c r="K21" i="16" s="1"/>
  <c r="L19" i="16"/>
  <c r="L21" i="16" s="1"/>
  <c r="M19" i="16"/>
  <c r="B19" i="33"/>
  <c r="B21" i="33" s="1"/>
  <c r="B19" i="26"/>
  <c r="B22" i="28"/>
  <c r="B21" i="28"/>
  <c r="B19" i="28"/>
  <c r="B19" i="3"/>
  <c r="B21" i="45"/>
  <c r="J22" i="45" s="1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I22" i="45" l="1"/>
  <c r="H22" i="45"/>
  <c r="G22" i="45"/>
  <c r="F22" i="45"/>
  <c r="E22" i="45"/>
  <c r="D22" i="45"/>
  <c r="C22" i="45"/>
  <c r="B22" i="26"/>
  <c r="B21" i="26"/>
  <c r="E22" i="30"/>
  <c r="D22" i="30"/>
  <c r="C22" i="30"/>
  <c r="B22" i="30"/>
  <c r="D22" i="40"/>
  <c r="C22" i="40"/>
  <c r="B22" i="40"/>
  <c r="M19" i="15"/>
  <c r="M21" i="15" s="1"/>
  <c r="L19" i="15"/>
  <c r="E22" i="26" l="1"/>
  <c r="D22" i="26"/>
  <c r="G22" i="26"/>
  <c r="C22" i="26"/>
  <c r="F22" i="26"/>
  <c r="M19" i="2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H21" i="3"/>
  <c r="G21" i="3"/>
  <c r="F21" i="3"/>
  <c r="F22" i="3" s="1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I22" i="3" l="1"/>
  <c r="H22" i="3"/>
  <c r="H22" i="29"/>
  <c r="G22" i="29"/>
  <c r="F22" i="29"/>
  <c r="E22" i="29"/>
  <c r="D22" i="29"/>
  <c r="C22" i="29"/>
  <c r="E22" i="2"/>
  <c r="G22" i="2"/>
  <c r="F22" i="2"/>
  <c r="D22" i="2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E22" i="20" l="1"/>
  <c r="D22" i="20"/>
  <c r="C22" i="20"/>
  <c r="B22" i="20"/>
  <c r="B22" i="45" l="1"/>
</calcChain>
</file>

<file path=xl/sharedStrings.xml><?xml version="1.0" encoding="utf-8"?>
<sst xmlns="http://schemas.openxmlformats.org/spreadsheetml/2006/main" count="1388" uniqueCount="82">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</sst>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43" fontId="12" fillId="0" borderId="3" xfId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3" sqref="J23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>
        <v>4495</v>
      </c>
      <c r="G12" s="33">
        <v>4350</v>
      </c>
      <c r="H12" s="33">
        <v>4495</v>
      </c>
      <c r="I12" s="34">
        <v>4495</v>
      </c>
      <c r="J12" s="33">
        <v>4350</v>
      </c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>
        <v>253.42</v>
      </c>
      <c r="H15" s="32"/>
      <c r="I15" s="32"/>
      <c r="J15" s="32">
        <v>211.4</v>
      </c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4350</v>
      </c>
      <c r="C19" s="28">
        <f t="shared" si="0"/>
        <v>4677</v>
      </c>
      <c r="D19" s="28">
        <f t="shared" si="0"/>
        <v>4847.04</v>
      </c>
      <c r="E19" s="28">
        <f t="shared" si="0"/>
        <v>4350</v>
      </c>
      <c r="F19" s="28">
        <f t="shared" si="0"/>
        <v>4495</v>
      </c>
      <c r="G19" s="28">
        <f t="shared" si="0"/>
        <v>4603.42</v>
      </c>
      <c r="H19" s="28">
        <f t="shared" si="0"/>
        <v>4495</v>
      </c>
      <c r="I19" s="28">
        <f t="shared" si="0"/>
        <v>4495</v>
      </c>
      <c r="J19" s="28">
        <f t="shared" si="0"/>
        <v>4561.3999999999996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>
        <v>3.42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4350</v>
      </c>
      <c r="C21" s="28">
        <f t="shared" si="1"/>
        <v>4600</v>
      </c>
      <c r="D21" s="28">
        <f t="shared" si="1"/>
        <v>4600</v>
      </c>
      <c r="E21" s="28">
        <f t="shared" si="1"/>
        <v>4350</v>
      </c>
      <c r="F21" s="28">
        <f t="shared" si="1"/>
        <v>4495</v>
      </c>
      <c r="G21" s="28">
        <f t="shared" si="1"/>
        <v>4600</v>
      </c>
      <c r="H21" s="28">
        <f t="shared" si="1"/>
        <v>4495</v>
      </c>
      <c r="I21" s="28">
        <f t="shared" si="1"/>
        <v>4495</v>
      </c>
      <c r="J21" s="28">
        <f t="shared" si="1"/>
        <v>4561.3999999999996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>
        <f>AVERAGE($B21:F21)</f>
        <v>4479</v>
      </c>
      <c r="G22" s="37">
        <f>AVERAGE($B21:G21)</f>
        <v>4499.166666666667</v>
      </c>
      <c r="H22" s="37">
        <f>AVERAGE($B21:H21)</f>
        <v>4498.5714285714284</v>
      </c>
      <c r="I22" s="37">
        <f>AVERAGE($B21:I21)</f>
        <v>4498.125</v>
      </c>
      <c r="J22" s="37">
        <f>AVERAGE($B21:J21)</f>
        <v>4505.155555555556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17" sqref="N17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>
        <v>3720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>
        <v>884.45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>
        <v>3260</v>
      </c>
      <c r="H18" s="32"/>
      <c r="I18" s="32">
        <v>2030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4600</v>
      </c>
      <c r="C19" s="28">
        <f t="shared" si="0"/>
        <v>4246.6000000000004</v>
      </c>
      <c r="D19" s="28">
        <f t="shared" si="0"/>
        <v>4605</v>
      </c>
      <c r="E19" s="28">
        <f t="shared" si="0"/>
        <v>4614.6000000000004</v>
      </c>
      <c r="F19" s="28">
        <f t="shared" si="0"/>
        <v>4604.45</v>
      </c>
      <c r="G19" s="28">
        <f t="shared" si="0"/>
        <v>3260</v>
      </c>
      <c r="H19" s="28" t="s">
        <v>35</v>
      </c>
      <c r="I19" s="28">
        <f>SUM(I5:I18)</f>
        <v>2030</v>
      </c>
      <c r="J19" s="28" t="s">
        <v>35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>
        <v>4.45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4600</v>
      </c>
      <c r="C21" s="28">
        <f t="shared" si="1"/>
        <v>4246.6000000000004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3260</v>
      </c>
      <c r="H21" s="28">
        <v>0</v>
      </c>
      <c r="I21" s="28">
        <f>I19-I20</f>
        <v>2030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>
        <f>AVERAGE($B21:F21)</f>
        <v>4529.32</v>
      </c>
      <c r="G22" s="37">
        <f>AVERAGE($B21:G21)</f>
        <v>4317.7666666666664</v>
      </c>
      <c r="H22" s="37">
        <f>AVERAGE($B21:H21)</f>
        <v>3700.9428571428571</v>
      </c>
      <c r="I22" s="37">
        <f>AVERAGE($B21:I21)</f>
        <v>3492.0749999999998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80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5" sqref="K15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>
        <v>4200</v>
      </c>
      <c r="G12" s="33">
        <v>4200</v>
      </c>
      <c r="H12" s="33">
        <v>4200</v>
      </c>
      <c r="I12" s="34">
        <v>4200</v>
      </c>
      <c r="J12" s="33">
        <v>4200</v>
      </c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J19" si="0">SUM(C5:C18)</f>
        <v>4200</v>
      </c>
      <c r="D19" s="28">
        <f t="shared" si="0"/>
        <v>4200</v>
      </c>
      <c r="E19" s="28">
        <f t="shared" si="0"/>
        <v>4200</v>
      </c>
      <c r="F19" s="28">
        <f t="shared" si="0"/>
        <v>4200</v>
      </c>
      <c r="G19" s="28">
        <f t="shared" si="0"/>
        <v>4200</v>
      </c>
      <c r="H19" s="28">
        <f t="shared" si="0"/>
        <v>4200</v>
      </c>
      <c r="I19" s="28">
        <f t="shared" si="0"/>
        <v>4200</v>
      </c>
      <c r="J19" s="28">
        <f t="shared" si="0"/>
        <v>4200</v>
      </c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 t="shared" ref="C21:J21" si="1">C19-C20</f>
        <v>4200</v>
      </c>
      <c r="D21" s="28">
        <f t="shared" si="1"/>
        <v>4200</v>
      </c>
      <c r="E21" s="28">
        <f t="shared" si="1"/>
        <v>4200</v>
      </c>
      <c r="F21" s="28">
        <f t="shared" si="1"/>
        <v>4200</v>
      </c>
      <c r="G21" s="28">
        <f t="shared" si="1"/>
        <v>4200</v>
      </c>
      <c r="H21" s="28">
        <f t="shared" si="1"/>
        <v>4200</v>
      </c>
      <c r="I21" s="28">
        <f t="shared" si="1"/>
        <v>4200</v>
      </c>
      <c r="J21" s="28">
        <f t="shared" si="1"/>
        <v>4200</v>
      </c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>
        <f>AVERAGE($B21:F21)</f>
        <v>4200</v>
      </c>
      <c r="G22" s="37">
        <f>AVERAGE($B21:G21)</f>
        <v>4200</v>
      </c>
      <c r="H22" s="37">
        <f>AVERAGE($B21:H21)</f>
        <v>4200</v>
      </c>
      <c r="I22" s="37">
        <f>AVERAGE($B21:I21)</f>
        <v>4200</v>
      </c>
      <c r="J22" s="37">
        <f>AVERAGE($B21:J21)</f>
        <v>4200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8" sqref="J28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>
        <v>2500</v>
      </c>
      <c r="G5" s="30">
        <v>2500</v>
      </c>
      <c r="H5" s="30">
        <v>2500</v>
      </c>
      <c r="I5" s="30">
        <v>2500</v>
      </c>
      <c r="J5" s="30">
        <v>2500</v>
      </c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>
        <v>493.47</v>
      </c>
      <c r="G7" s="30">
        <v>586.16999999999996</v>
      </c>
      <c r="H7" s="30">
        <v>117.41</v>
      </c>
      <c r="I7" s="30"/>
      <c r="J7" s="30">
        <v>761.03</v>
      </c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>
        <v>42.3</v>
      </c>
      <c r="G8" s="30"/>
      <c r="H8" s="30">
        <v>41.18</v>
      </c>
      <c r="I8" s="30">
        <v>43.12</v>
      </c>
      <c r="J8" s="30">
        <v>43.16</v>
      </c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>
        <f>549.9+435.42</f>
        <v>985.31999999999994</v>
      </c>
      <c r="G9" s="30">
        <v>549.9</v>
      </c>
      <c r="H9" s="30">
        <v>549.9</v>
      </c>
      <c r="I9" s="30">
        <v>549.9</v>
      </c>
      <c r="J9" s="30">
        <v>549.9</v>
      </c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>
        <v>354.26</v>
      </c>
      <c r="G10" s="30">
        <v>496.2</v>
      </c>
      <c r="H10" s="30">
        <v>351.11</v>
      </c>
      <c r="I10" s="30">
        <v>406.44</v>
      </c>
      <c r="J10" s="30">
        <v>435.59</v>
      </c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>
        <v>99.2</v>
      </c>
      <c r="G15" s="32"/>
      <c r="H15" s="32">
        <v>88</v>
      </c>
      <c r="I15" s="32">
        <f>88+88</f>
        <v>176</v>
      </c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>
        <v>450</v>
      </c>
      <c r="I18" s="32">
        <v>400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4617.57</v>
      </c>
      <c r="C19" s="28">
        <f t="shared" si="0"/>
        <v>4599.25</v>
      </c>
      <c r="D19" s="28">
        <f t="shared" si="0"/>
        <v>4190.7800000000007</v>
      </c>
      <c r="E19" s="28">
        <f t="shared" si="0"/>
        <v>4117.2000000000007</v>
      </c>
      <c r="F19" s="28">
        <f t="shared" si="0"/>
        <v>4474.55</v>
      </c>
      <c r="G19" s="28">
        <f t="shared" si="0"/>
        <v>4132.2700000000004</v>
      </c>
      <c r="H19" s="28">
        <f t="shared" si="0"/>
        <v>4097.6000000000004</v>
      </c>
      <c r="I19" s="28">
        <f t="shared" si="0"/>
        <v>4075.46</v>
      </c>
      <c r="J19" s="28">
        <f t="shared" si="0"/>
        <v>4289.6799999999994</v>
      </c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>
        <v>115.98</v>
      </c>
      <c r="G20" s="32">
        <v>12.06</v>
      </c>
      <c r="H20" s="32">
        <v>550.9</v>
      </c>
      <c r="I20" s="32">
        <v>401.82</v>
      </c>
      <c r="J20" s="32">
        <v>3.04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4599.3499999999995</v>
      </c>
      <c r="C21" s="28">
        <f t="shared" si="1"/>
        <v>4599.25</v>
      </c>
      <c r="D21" s="28">
        <f t="shared" si="1"/>
        <v>4089.8600000000006</v>
      </c>
      <c r="E21" s="28">
        <f t="shared" si="1"/>
        <v>4097.5200000000004</v>
      </c>
      <c r="F21" s="28">
        <f t="shared" si="1"/>
        <v>4358.5700000000006</v>
      </c>
      <c r="G21" s="28">
        <f t="shared" si="1"/>
        <v>4120.21</v>
      </c>
      <c r="H21" s="28">
        <f t="shared" si="1"/>
        <v>3546.7000000000003</v>
      </c>
      <c r="I21" s="28">
        <f t="shared" si="1"/>
        <v>3673.64</v>
      </c>
      <c r="J21" s="28">
        <f t="shared" si="1"/>
        <v>4286.6399999999994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>
        <f>AVERAGE($B21:F21)</f>
        <v>4348.91</v>
      </c>
      <c r="G22" s="37">
        <f>AVERAGE($B21:G21)</f>
        <v>4310.7933333333331</v>
      </c>
      <c r="H22" s="37">
        <f>AVERAGE($B21:H21)</f>
        <v>4201.6371428571429</v>
      </c>
      <c r="I22" s="37">
        <f>AVERAGE($B21:I21)</f>
        <v>4135.6374999999998</v>
      </c>
      <c r="J22" s="37">
        <f>AVERAGE($B21:J21)</f>
        <v>4152.4155555555553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J24" sqref="J24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>
        <v>1860</v>
      </c>
      <c r="I12" s="34">
        <v>1860</v>
      </c>
      <c r="J12" s="33">
        <v>1800</v>
      </c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>
        <v>350</v>
      </c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>
        <f>496.8+479.4</f>
        <v>976.2</v>
      </c>
      <c r="G15" s="32">
        <v>872.8</v>
      </c>
      <c r="H15" s="32">
        <v>989.8</v>
      </c>
      <c r="I15" s="32">
        <f>84.75+1260.7</f>
        <v>1345.45</v>
      </c>
      <c r="J15" s="32">
        <v>1248.05</v>
      </c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J19" si="0">SUM(C5:C18)</f>
        <v>1532.1200000000001</v>
      </c>
      <c r="D19" s="28">
        <f t="shared" si="0"/>
        <v>1623.5900000000001</v>
      </c>
      <c r="E19" s="28">
        <f t="shared" si="0"/>
        <v>892.8</v>
      </c>
      <c r="F19" s="28">
        <f t="shared" si="0"/>
        <v>976.2</v>
      </c>
      <c r="G19" s="28">
        <f t="shared" si="0"/>
        <v>872.8</v>
      </c>
      <c r="H19" s="28">
        <f t="shared" si="0"/>
        <v>2849.8</v>
      </c>
      <c r="I19" s="28">
        <f t="shared" si="0"/>
        <v>3205.45</v>
      </c>
      <c r="J19" s="28">
        <f t="shared" si="0"/>
        <v>3398.05</v>
      </c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>
        <v>84.75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 t="shared" ref="C21:J21" si="1">C19-C20</f>
        <v>1532.1200000000001</v>
      </c>
      <c r="D21" s="28">
        <f t="shared" si="1"/>
        <v>960.25000000000011</v>
      </c>
      <c r="E21" s="28">
        <f t="shared" si="1"/>
        <v>892.8</v>
      </c>
      <c r="F21" s="28">
        <f t="shared" si="1"/>
        <v>976.2</v>
      </c>
      <c r="G21" s="28">
        <f t="shared" si="1"/>
        <v>872.8</v>
      </c>
      <c r="H21" s="28">
        <f t="shared" si="1"/>
        <v>2849.8</v>
      </c>
      <c r="I21" s="28">
        <f t="shared" si="1"/>
        <v>3120.7</v>
      </c>
      <c r="J21" s="28">
        <f t="shared" si="1"/>
        <v>3398.05</v>
      </c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>
        <f>AVERAGE($B21:F21)</f>
        <v>872.274</v>
      </c>
      <c r="G22" s="37">
        <f>AVERAGE($B21:G21)</f>
        <v>872.36166666666668</v>
      </c>
      <c r="H22" s="37">
        <f>AVERAGE($B21:H21)</f>
        <v>1154.8528571428571</v>
      </c>
      <c r="I22" s="37">
        <f>AVERAGE($B21:I21)</f>
        <v>1400.58375</v>
      </c>
      <c r="J22" s="37">
        <f>AVERAGE($B21:J21)</f>
        <v>1622.5244444444445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>
        <v>900</v>
      </c>
      <c r="G5" s="30">
        <v>900</v>
      </c>
      <c r="H5" s="30">
        <v>938.34</v>
      </c>
      <c r="I5" s="30">
        <v>938.34</v>
      </c>
      <c r="J5" s="30">
        <v>938</v>
      </c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>
        <v>170.08</v>
      </c>
      <c r="H7" s="30">
        <v>115.11</v>
      </c>
      <c r="I7" s="30">
        <v>203.19</v>
      </c>
      <c r="J7" s="30">
        <v>246.61</v>
      </c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>
        <v>3600</v>
      </c>
      <c r="G14" s="33">
        <v>3500</v>
      </c>
      <c r="H14" s="33">
        <v>3500</v>
      </c>
      <c r="I14" s="33">
        <v>3500</v>
      </c>
      <c r="J14" s="33">
        <v>3500</v>
      </c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 t="s">
        <v>17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4815</v>
      </c>
      <c r="C19" s="28">
        <f t="shared" si="0"/>
        <v>4560</v>
      </c>
      <c r="D19" s="28">
        <f t="shared" si="0"/>
        <v>5350</v>
      </c>
      <c r="E19" s="28">
        <f t="shared" si="0"/>
        <v>4506.1100000000006</v>
      </c>
      <c r="F19" s="28">
        <f t="shared" si="0"/>
        <v>4500</v>
      </c>
      <c r="G19" s="28">
        <f t="shared" si="0"/>
        <v>4570.08</v>
      </c>
      <c r="H19" s="28">
        <f t="shared" si="0"/>
        <v>4553.45</v>
      </c>
      <c r="I19" s="28">
        <f t="shared" si="0"/>
        <v>4641.53</v>
      </c>
      <c r="J19" s="28">
        <f t="shared" si="0"/>
        <v>4684.6100000000006</v>
      </c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>
        <v>2.98</v>
      </c>
      <c r="I20" s="32">
        <v>41.53</v>
      </c>
      <c r="J20" s="32">
        <v>84.61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4560</v>
      </c>
      <c r="D21" s="28">
        <f t="shared" si="1"/>
        <v>4600</v>
      </c>
      <c r="E21" s="28">
        <f t="shared" si="1"/>
        <v>4497.1100000000006</v>
      </c>
      <c r="F21" s="28">
        <f t="shared" si="1"/>
        <v>4500</v>
      </c>
      <c r="G21" s="28">
        <f t="shared" si="1"/>
        <v>4570.08</v>
      </c>
      <c r="H21" s="28">
        <f t="shared" si="1"/>
        <v>4550.47</v>
      </c>
      <c r="I21" s="28">
        <f t="shared" si="1"/>
        <v>4600</v>
      </c>
      <c r="J21" s="28">
        <f t="shared" si="1"/>
        <v>4600.0000000000009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>
        <f>AVERAGE($B21:F21)</f>
        <v>4551.4220000000005</v>
      </c>
      <c r="G22" s="37">
        <f>AVERAGE($B21:G21)</f>
        <v>4554.5316666666668</v>
      </c>
      <c r="H22" s="37">
        <f>AVERAGE($B21:H21)</f>
        <v>4553.9514285714295</v>
      </c>
      <c r="I22" s="37">
        <f>AVERAGE($B21:I21)</f>
        <v>4559.7075000000004</v>
      </c>
      <c r="J22" s="37">
        <f>AVERAGE($B21:J21)</f>
        <v>4564.184444444445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8" sqref="A28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10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>
        <v>4000</v>
      </c>
      <c r="G5" s="30">
        <v>4000</v>
      </c>
      <c r="H5" s="30">
        <v>4000</v>
      </c>
      <c r="I5" s="30">
        <v>4000</v>
      </c>
      <c r="J5" s="30">
        <v>4000</v>
      </c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>
        <v>604.84</v>
      </c>
      <c r="G7" s="30">
        <v>945.72</v>
      </c>
      <c r="H7" s="30">
        <v>813.32</v>
      </c>
      <c r="I7" s="30">
        <v>859.32</v>
      </c>
      <c r="J7" s="30">
        <v>767.84</v>
      </c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>
        <v>209.94</v>
      </c>
      <c r="G8" s="30">
        <v>89.7</v>
      </c>
      <c r="H8" s="30">
        <v>75.48</v>
      </c>
      <c r="I8" s="30">
        <v>81.72</v>
      </c>
      <c r="J8" s="30">
        <v>129.11000000000001</v>
      </c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>
        <v>368.52</v>
      </c>
      <c r="G9" s="30">
        <v>368.52</v>
      </c>
      <c r="H9" s="30">
        <v>368.52</v>
      </c>
      <c r="I9" s="30">
        <v>368.52</v>
      </c>
      <c r="J9" s="30">
        <v>368.52</v>
      </c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>
        <v>273.41000000000003</v>
      </c>
      <c r="G10" s="30">
        <v>586.65</v>
      </c>
      <c r="H10" s="30">
        <v>267.08</v>
      </c>
      <c r="I10" s="30">
        <v>213.19</v>
      </c>
      <c r="J10" s="30">
        <v>699.42</v>
      </c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5456.7099999999991</v>
      </c>
      <c r="G19" s="28">
        <f t="shared" si="0"/>
        <v>5990.59</v>
      </c>
      <c r="H19" s="28">
        <f t="shared" si="0"/>
        <v>5524.4</v>
      </c>
      <c r="I19" s="28">
        <f t="shared" si="0"/>
        <v>5522.7499999999991</v>
      </c>
      <c r="J19" s="28">
        <f t="shared" si="0"/>
        <v>5964.8899999999994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>
        <v>856.71</v>
      </c>
      <c r="G20" s="32">
        <v>1390.59</v>
      </c>
      <c r="H20" s="32">
        <v>924.4</v>
      </c>
      <c r="I20" s="32">
        <v>922.75</v>
      </c>
      <c r="J20" s="32">
        <v>1364.89</v>
      </c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4599.9999999999991</v>
      </c>
      <c r="J21" s="28">
        <f t="shared" si="1"/>
        <v>4599.9999999999991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>
        <f>AVERAGE($B21:F21)</f>
        <v>4599.9999999999991</v>
      </c>
      <c r="G22" s="37">
        <f>AVERAGE($B21:G21)</f>
        <v>4599.9999999999991</v>
      </c>
      <c r="H22" s="37">
        <f>AVERAGE($B21:H21)</f>
        <v>4599.9999999999991</v>
      </c>
      <c r="I22" s="37">
        <f>AVERAGE($B21:I21)</f>
        <v>4599.9999999999991</v>
      </c>
      <c r="J22" s="37">
        <f>AVERAGE($B21:J21)</f>
        <v>4599.9999999999991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5" sqref="J25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2500</v>
      </c>
      <c r="G14" s="32">
        <v>2500</v>
      </c>
      <c r="H14" s="32">
        <v>2500</v>
      </c>
      <c r="I14" s="32">
        <v>2500</v>
      </c>
      <c r="J14" s="30">
        <v>2500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>
        <f>539.25+195.1+144</f>
        <v>878.35</v>
      </c>
      <c r="G15" s="32">
        <f>262.4+178.9+304.35</f>
        <v>745.65</v>
      </c>
      <c r="H15" s="32">
        <v>591.29999999999995</v>
      </c>
      <c r="I15" s="32">
        <f>163.25+200.75</f>
        <v>364</v>
      </c>
      <c r="J15" s="32">
        <f>180+298.8</f>
        <v>478.8</v>
      </c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>
        <v>1680</v>
      </c>
      <c r="G18" s="32">
        <v>1220</v>
      </c>
      <c r="H18" s="32">
        <v>1510</v>
      </c>
      <c r="I18" s="32">
        <v>1530</v>
      </c>
      <c r="J18" s="32">
        <v>1095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3169.04</v>
      </c>
      <c r="C19" s="28">
        <f t="shared" si="0"/>
        <v>4273.49</v>
      </c>
      <c r="D19" s="28">
        <f t="shared" si="0"/>
        <v>2919</v>
      </c>
      <c r="E19" s="28">
        <f t="shared" si="0"/>
        <v>2528.15</v>
      </c>
      <c r="F19" s="28">
        <f t="shared" si="0"/>
        <v>5058.3500000000004</v>
      </c>
      <c r="G19" s="28">
        <f t="shared" si="0"/>
        <v>4465.6499999999996</v>
      </c>
      <c r="H19" s="28">
        <f t="shared" si="0"/>
        <v>4601.3</v>
      </c>
      <c r="I19" s="28">
        <f t="shared" si="0"/>
        <v>4394</v>
      </c>
      <c r="J19" s="28">
        <f t="shared" si="0"/>
        <v>4073.8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>
        <v>458.35</v>
      </c>
      <c r="G20" s="32"/>
      <c r="H20" s="32">
        <v>1.3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1">C19-C20</f>
        <v>4141.49</v>
      </c>
      <c r="D21" s="28">
        <f t="shared" si="1"/>
        <v>2093.25</v>
      </c>
      <c r="E21" s="28">
        <f t="shared" si="1"/>
        <v>2528.15</v>
      </c>
      <c r="F21" s="28">
        <f t="shared" si="1"/>
        <v>4600</v>
      </c>
      <c r="G21" s="28">
        <f t="shared" si="1"/>
        <v>4465.6499999999996</v>
      </c>
      <c r="H21" s="28">
        <f t="shared" si="1"/>
        <v>4600</v>
      </c>
      <c r="I21" s="28">
        <f t="shared" si="1"/>
        <v>4394</v>
      </c>
      <c r="J21" s="28">
        <f t="shared" si="1"/>
        <v>4073.8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>
        <f>AVERAGE($B21:F21)</f>
        <v>3306.386</v>
      </c>
      <c r="G22" s="37">
        <f>AVERAGE($B21:G21)</f>
        <v>3499.5966666666668</v>
      </c>
      <c r="H22" s="37">
        <f>AVERAGE($B21:H21)</f>
        <v>3656.7971428571432</v>
      </c>
      <c r="I22" s="37">
        <f>AVERAGE($B21:I21)</f>
        <v>3748.9475000000002</v>
      </c>
      <c r="J22" s="37">
        <f>AVERAGE($B21:J21)</f>
        <v>3785.0422222222228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7" sqref="L17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>
        <v>3200</v>
      </c>
      <c r="G5" s="30">
        <v>3200</v>
      </c>
      <c r="H5" s="30">
        <v>3200</v>
      </c>
      <c r="I5" s="30">
        <v>3200</v>
      </c>
      <c r="J5" s="30">
        <v>3200</v>
      </c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>
        <v>1400</v>
      </c>
      <c r="G12" s="33">
        <v>1400</v>
      </c>
      <c r="H12" s="33">
        <v>1400</v>
      </c>
      <c r="I12" s="34">
        <v>1400</v>
      </c>
      <c r="J12" s="33">
        <v>1400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4600</v>
      </c>
      <c r="C19" s="28">
        <f t="shared" si="0"/>
        <v>4600</v>
      </c>
      <c r="D19" s="28">
        <f t="shared" si="0"/>
        <v>4600</v>
      </c>
      <c r="E19" s="28">
        <f t="shared" si="0"/>
        <v>4600</v>
      </c>
      <c r="F19" s="28">
        <f t="shared" si="0"/>
        <v>4600</v>
      </c>
      <c r="G19" s="28">
        <f t="shared" si="0"/>
        <v>4600</v>
      </c>
      <c r="H19" s="28">
        <f t="shared" si="0"/>
        <v>4600</v>
      </c>
      <c r="I19" s="28">
        <f t="shared" si="0"/>
        <v>4600</v>
      </c>
      <c r="J19" s="28">
        <f t="shared" si="0"/>
        <v>4600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O20" sqref="O20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5" sqref="J25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>
        <v>3720</v>
      </c>
      <c r="G12" s="32">
        <v>3600</v>
      </c>
      <c r="H12" s="32">
        <v>3720</v>
      </c>
      <c r="I12" s="32">
        <v>3720</v>
      </c>
      <c r="J12" s="32">
        <v>3600</v>
      </c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f t="shared" si="0"/>
        <v>3720</v>
      </c>
      <c r="I19" s="28">
        <f t="shared" si="0"/>
        <v>3720</v>
      </c>
      <c r="J19" s="28">
        <f t="shared" si="0"/>
        <v>3600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f t="shared" si="1"/>
        <v>3720</v>
      </c>
      <c r="I21" s="28">
        <f t="shared" si="1"/>
        <v>3720</v>
      </c>
      <c r="J21" s="28">
        <f t="shared" si="1"/>
        <v>3600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>
        <f>AVERAGE($B21:J21)</f>
        <v>3640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8" sqref="O8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5" customFormat="1" ht="21.75" thickBot="1" x14ac:dyDescent="0.25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>
        <v>1139.1099999999999</v>
      </c>
      <c r="F7" s="30">
        <v>984.41</v>
      </c>
      <c r="G7" s="30">
        <v>911.05</v>
      </c>
      <c r="H7" s="30">
        <v>945.71</v>
      </c>
      <c r="I7" s="30">
        <v>671.81</v>
      </c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>
        <v>119.22</v>
      </c>
      <c r="G8" s="30">
        <v>122.5</v>
      </c>
      <c r="H8" s="30">
        <v>122.5</v>
      </c>
      <c r="I8" s="30">
        <v>124.95</v>
      </c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>
        <v>418.52</v>
      </c>
      <c r="G9" s="30">
        <v>418.52</v>
      </c>
      <c r="H9" s="30">
        <v>418.52</v>
      </c>
      <c r="I9" s="30">
        <v>418.52</v>
      </c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>
        <v>226.91</v>
      </c>
      <c r="G10" s="30">
        <v>237.06</v>
      </c>
      <c r="H10" s="30">
        <v>237.66</v>
      </c>
      <c r="I10" s="30">
        <v>230.17</v>
      </c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>
        <v>153</v>
      </c>
      <c r="G15" s="32">
        <f>288+671.7</f>
        <v>959.7</v>
      </c>
      <c r="H15" s="32">
        <v>147</v>
      </c>
      <c r="I15" s="32">
        <f>160.25+146</f>
        <v>306.25</v>
      </c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1870.47</v>
      </c>
      <c r="C19" s="28">
        <f t="shared" si="0"/>
        <v>1883.0900000000001</v>
      </c>
      <c r="D19" s="28">
        <f t="shared" si="0"/>
        <v>1819.2700000000002</v>
      </c>
      <c r="E19" s="28">
        <f t="shared" si="0"/>
        <v>2971.92</v>
      </c>
      <c r="F19" s="28">
        <f t="shared" si="0"/>
        <v>1902.06</v>
      </c>
      <c r="G19" s="28">
        <f t="shared" si="0"/>
        <v>2648.83</v>
      </c>
      <c r="H19" s="28">
        <f t="shared" si="0"/>
        <v>1871.39</v>
      </c>
      <c r="I19" s="28">
        <f t="shared" si="0"/>
        <v>1751.7</v>
      </c>
      <c r="J19" s="28"/>
      <c r="K19" s="28"/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>
        <v>66.25</v>
      </c>
      <c r="G20" s="32">
        <v>320.19</v>
      </c>
      <c r="H20" s="32">
        <v>154.16999999999999</v>
      </c>
      <c r="I20" s="32">
        <v>34.380000000000003</v>
      </c>
      <c r="J20" s="48" t="s">
        <v>35</v>
      </c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 t="shared" ref="B21:I21" si="1">B19-B20</f>
        <v>1870.47</v>
      </c>
      <c r="C21" s="28">
        <f t="shared" si="1"/>
        <v>1848.5900000000001</v>
      </c>
      <c r="D21" s="28">
        <f t="shared" si="1"/>
        <v>1792.8600000000001</v>
      </c>
      <c r="E21" s="28">
        <f t="shared" si="1"/>
        <v>2848.14</v>
      </c>
      <c r="F21" s="28">
        <f t="shared" si="1"/>
        <v>1835.81</v>
      </c>
      <c r="G21" s="28">
        <f t="shared" si="1"/>
        <v>2328.64</v>
      </c>
      <c r="H21" s="28">
        <f t="shared" si="1"/>
        <v>1717.22</v>
      </c>
      <c r="I21" s="28">
        <f t="shared" si="1"/>
        <v>1717.32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>
        <f>AVERAGE($B21:F21)</f>
        <v>2039.1739999999998</v>
      </c>
      <c r="G22" s="37">
        <f>AVERAGE($B21:G21)</f>
        <v>2087.4183333333331</v>
      </c>
      <c r="H22" s="37">
        <f>AVERAGE($B21:H21)</f>
        <v>2034.5328571428568</v>
      </c>
      <c r="I22" s="37">
        <f>AVERAGE($B21:I21)</f>
        <v>1994.8812499999997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3" sqref="J23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>
        <v>4753.33</v>
      </c>
      <c r="G12" s="33">
        <v>4600</v>
      </c>
      <c r="H12" s="33">
        <v>4753.33</v>
      </c>
      <c r="I12" s="34">
        <v>4753.33</v>
      </c>
      <c r="J12" s="33">
        <v>4600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4753.33</v>
      </c>
      <c r="C19" s="28">
        <f t="shared" si="0"/>
        <v>4293.33</v>
      </c>
      <c r="D19" s="28">
        <f t="shared" si="0"/>
        <v>4753.33</v>
      </c>
      <c r="E19" s="28">
        <f t="shared" si="0"/>
        <v>4600</v>
      </c>
      <c r="F19" s="28">
        <f t="shared" si="0"/>
        <v>4753.33</v>
      </c>
      <c r="G19" s="28">
        <f t="shared" si="0"/>
        <v>4600</v>
      </c>
      <c r="H19" s="28">
        <f t="shared" si="0"/>
        <v>4753.33</v>
      </c>
      <c r="I19" s="28">
        <f t="shared" si="0"/>
        <v>4753.33</v>
      </c>
      <c r="J19" s="28">
        <f t="shared" si="0"/>
        <v>4600</v>
      </c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>
        <v>153.33000000000001</v>
      </c>
      <c r="G20" s="32">
        <v>0.1</v>
      </c>
      <c r="H20" s="32">
        <v>153.33000000000001</v>
      </c>
      <c r="I20" s="32">
        <v>153.33000000000001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4293.24</v>
      </c>
      <c r="D21" s="28">
        <f t="shared" si="1"/>
        <v>4600</v>
      </c>
      <c r="E21" s="28">
        <f t="shared" si="1"/>
        <v>4599.8999999999996</v>
      </c>
      <c r="F21" s="28">
        <f t="shared" si="1"/>
        <v>4600</v>
      </c>
      <c r="G21" s="28">
        <f t="shared" si="1"/>
        <v>4599.8999999999996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>
        <f>AVERAGE($B21:F21)</f>
        <v>4538.6279999999997</v>
      </c>
      <c r="G22" s="37">
        <f>AVERAGE($B21:G21)</f>
        <v>4548.84</v>
      </c>
      <c r="H22" s="37">
        <f>AVERAGE($B21:H21)</f>
        <v>4556.1485714285718</v>
      </c>
      <c r="I22" s="37">
        <f>AVERAGE($B21:I21)</f>
        <v>4561.63</v>
      </c>
      <c r="J22" s="37">
        <f>AVERAGE($B21:J21)</f>
        <v>4565.8933333333334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3" sqref="J23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>
        <v>4553</v>
      </c>
      <c r="H12" s="33">
        <v>4553</v>
      </c>
      <c r="I12" s="34">
        <v>4553</v>
      </c>
      <c r="J12" s="33">
        <v>4553</v>
      </c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>
        <v>1377.5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2997.5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4375</v>
      </c>
      <c r="G19" s="28">
        <f t="shared" si="0"/>
        <v>4553</v>
      </c>
      <c r="H19" s="28">
        <f t="shared" si="0"/>
        <v>4553</v>
      </c>
      <c r="I19" s="28">
        <f t="shared" si="0"/>
        <v>4553</v>
      </c>
      <c r="J19" s="28">
        <f t="shared" si="0"/>
        <v>4553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4375</v>
      </c>
      <c r="G21" s="28">
        <f t="shared" si="1"/>
        <v>4553</v>
      </c>
      <c r="H21" s="28">
        <f t="shared" si="1"/>
        <v>4553</v>
      </c>
      <c r="I21" s="28">
        <f t="shared" si="1"/>
        <v>4553</v>
      </c>
      <c r="J21" s="28">
        <f t="shared" si="1"/>
        <v>4553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>
        <f>AVERAGE($B21:F21)</f>
        <v>4466.7</v>
      </c>
      <c r="G22" s="37">
        <f>AVERAGE($B21:G21)</f>
        <v>4481.083333333333</v>
      </c>
      <c r="H22" s="37">
        <f>AVERAGE($B21:H21)</f>
        <v>4491.3571428571431</v>
      </c>
      <c r="I22" s="37">
        <f>AVERAGE($B21:I21)</f>
        <v>4499.0625</v>
      </c>
      <c r="J22" s="37">
        <f>AVERAGE($B21:J21)</f>
        <v>4505.0555555555557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4" sqref="J24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>
        <v>6200</v>
      </c>
      <c r="G12" s="33">
        <v>6000</v>
      </c>
      <c r="H12" s="33">
        <v>6200</v>
      </c>
      <c r="I12" s="34">
        <v>6200</v>
      </c>
      <c r="J12" s="33">
        <v>6000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6200</v>
      </c>
      <c r="G19" s="28">
        <f t="shared" si="0"/>
        <v>6000</v>
      </c>
      <c r="H19" s="28">
        <f t="shared" si="0"/>
        <v>6200</v>
      </c>
      <c r="I19" s="28">
        <f t="shared" si="0"/>
        <v>6200</v>
      </c>
      <c r="J19" s="28">
        <f t="shared" si="0"/>
        <v>6000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>
        <v>1600</v>
      </c>
      <c r="G20" s="32">
        <v>1400</v>
      </c>
      <c r="H20" s="32">
        <v>1600</v>
      </c>
      <c r="I20" s="32">
        <v>1600</v>
      </c>
      <c r="J20" s="32">
        <v>1400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1" sqref="J21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>
        <v>1582.36</v>
      </c>
      <c r="G5" s="30">
        <v>1582.36</v>
      </c>
      <c r="H5" s="30">
        <v>1611.58</v>
      </c>
      <c r="I5" s="30">
        <v>1611.58</v>
      </c>
      <c r="J5" s="30">
        <v>1611.58</v>
      </c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>
        <v>477.48</v>
      </c>
      <c r="G6" s="30">
        <v>477.48</v>
      </c>
      <c r="H6" s="30">
        <v>477.48</v>
      </c>
      <c r="I6" s="30">
        <v>477.48</v>
      </c>
      <c r="J6" s="30">
        <v>477.48</v>
      </c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>
        <v>540.75</v>
      </c>
      <c r="G7" s="30">
        <v>541.61</v>
      </c>
      <c r="H7" s="30">
        <v>434.11</v>
      </c>
      <c r="I7" s="30">
        <v>381.62</v>
      </c>
      <c r="J7" s="30">
        <v>558</v>
      </c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>
        <f>425+610.91+372.23</f>
        <v>1408.1399999999999</v>
      </c>
      <c r="G10" s="30">
        <f>425+290.3+375.91</f>
        <v>1091.21</v>
      </c>
      <c r="H10" s="30">
        <v>644.99</v>
      </c>
      <c r="I10" s="30">
        <f>166.77+425+372.4+252.17+435.13</f>
        <v>1651.4699999999998</v>
      </c>
      <c r="J10" s="30">
        <f>425+18.25+222.27+371.01</f>
        <v>1036.53</v>
      </c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>
        <v>19.899999999999999</v>
      </c>
      <c r="G15" s="32"/>
      <c r="H15" s="32">
        <v>44</v>
      </c>
      <c r="I15" s="32">
        <v>48.5</v>
      </c>
      <c r="J15" s="32">
        <v>103.6</v>
      </c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J19" si="0">SUM(B5:B18)</f>
        <v>3860.38</v>
      </c>
      <c r="C19" s="28">
        <f t="shared" si="0"/>
        <v>3891.63</v>
      </c>
      <c r="D19" s="28">
        <f t="shared" si="0"/>
        <v>4352.76</v>
      </c>
      <c r="E19" s="28">
        <f t="shared" si="0"/>
        <v>4273.49</v>
      </c>
      <c r="F19" s="28">
        <f t="shared" si="0"/>
        <v>4028.63</v>
      </c>
      <c r="G19" s="28">
        <f t="shared" si="0"/>
        <v>3692.6600000000003</v>
      </c>
      <c r="H19" s="28">
        <f t="shared" si="0"/>
        <v>3212.16</v>
      </c>
      <c r="I19" s="28">
        <f t="shared" si="0"/>
        <v>4170.6499999999996</v>
      </c>
      <c r="J19" s="28">
        <f t="shared" si="0"/>
        <v>3787.19</v>
      </c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>
        <v>18.98</v>
      </c>
      <c r="J20" s="32">
        <v>12.02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3681.4300000000003</v>
      </c>
      <c r="C21" s="28">
        <f t="shared" si="1"/>
        <v>3891.63</v>
      </c>
      <c r="D21" s="28">
        <f t="shared" si="1"/>
        <v>4260.3</v>
      </c>
      <c r="E21" s="28">
        <f t="shared" si="1"/>
        <v>4263.7</v>
      </c>
      <c r="F21" s="28">
        <f t="shared" si="1"/>
        <v>4028.63</v>
      </c>
      <c r="G21" s="28">
        <f t="shared" si="1"/>
        <v>3692.6600000000003</v>
      </c>
      <c r="H21" s="28">
        <f t="shared" si="1"/>
        <v>3212.16</v>
      </c>
      <c r="I21" s="28">
        <f t="shared" si="1"/>
        <v>4151.67</v>
      </c>
      <c r="J21" s="28">
        <f t="shared" si="1"/>
        <v>3775.17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>
        <f>AVERAGE($B21:F21)</f>
        <v>4025.1380000000004</v>
      </c>
      <c r="G22" s="37">
        <f>AVERAGE($B21:G21)</f>
        <v>3969.7250000000004</v>
      </c>
      <c r="H22" s="37">
        <f>AVERAGE($B21:H21)</f>
        <v>3861.5014285714287</v>
      </c>
      <c r="I22" s="37">
        <f>AVERAGE($B21:I21)</f>
        <v>3897.7725</v>
      </c>
      <c r="J22" s="37">
        <f>AVERAGE($B21:J21)</f>
        <v>3884.1499999999996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J23" sqref="J23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>
        <v>3150</v>
      </c>
      <c r="H5" s="30">
        <v>3150</v>
      </c>
      <c r="I5" s="30">
        <v>3150</v>
      </c>
      <c r="J5" s="30">
        <v>3150</v>
      </c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>
        <f>194.95+190.07</f>
        <v>385.02</v>
      </c>
      <c r="H10" s="30">
        <v>322.89999999999998</v>
      </c>
      <c r="I10" s="30">
        <f>151.31+198.4</f>
        <v>349.71000000000004</v>
      </c>
      <c r="J10" s="30">
        <f>187.11+189.36</f>
        <v>376.47</v>
      </c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>
        <f>24.8+22.8+24.8+22.8+22.8+150</f>
        <v>268</v>
      </c>
      <c r="H15" s="32">
        <v>271.75</v>
      </c>
      <c r="I15" s="32">
        <f>57.81+22.8+227.64+154+40</f>
        <v>502.25</v>
      </c>
      <c r="J15" s="32">
        <f>44+23.5+32.3+44</f>
        <v>143.80000000000001</v>
      </c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 t="s">
        <v>35</v>
      </c>
      <c r="G19" s="28">
        <f>SUM(G5:G18)</f>
        <v>3803.02</v>
      </c>
      <c r="H19" s="28">
        <f t="shared" ref="H19:J19" si="0">SUM(H5:H18)</f>
        <v>3744.65</v>
      </c>
      <c r="I19" s="28">
        <f t="shared" si="0"/>
        <v>4001.96</v>
      </c>
      <c r="J19" s="28">
        <f t="shared" si="0"/>
        <v>3670.2700000000004</v>
      </c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>
        <v>0.5</v>
      </c>
      <c r="H20" s="32">
        <v>40</v>
      </c>
      <c r="I20" s="32">
        <v>72.709999999999994</v>
      </c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>
        <v>0</v>
      </c>
      <c r="G21" s="28">
        <f>G19-G20</f>
        <v>3802.52</v>
      </c>
      <c r="H21" s="28">
        <f>H19-H20</f>
        <v>3704.65</v>
      </c>
      <c r="I21" s="28">
        <f>I19-I20</f>
        <v>3929.25</v>
      </c>
      <c r="J21" s="28">
        <f>J19-J20</f>
        <v>3670.2700000000004</v>
      </c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>
        <f>AVERAGE($B21:F21)</f>
        <v>2842.0679999999998</v>
      </c>
      <c r="G22" s="37">
        <f>AVERAGE($B21:G21)</f>
        <v>3002.143333333333</v>
      </c>
      <c r="H22" s="37">
        <f>AVERAGE($B21:H21)</f>
        <v>3102.5014285714283</v>
      </c>
      <c r="I22" s="37">
        <f>AVERAGE($B21:I21)</f>
        <v>3205.8449999999998</v>
      </c>
      <c r="J22" s="37">
        <f>AVERAGE($B21:J21)</f>
        <v>3257.4477777777774</v>
      </c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>
        <v>1950</v>
      </c>
      <c r="G12" s="33">
        <v>1950</v>
      </c>
      <c r="H12" s="33">
        <v>1950</v>
      </c>
      <c r="I12" s="34">
        <v>1950</v>
      </c>
      <c r="J12" s="33">
        <v>1950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>
        <f>233.44+216.56</f>
        <v>450</v>
      </c>
      <c r="G13" s="33">
        <v>1439.6</v>
      </c>
      <c r="H13" s="33"/>
      <c r="I13" s="33">
        <f>1016.8+690</f>
        <v>1706.8</v>
      </c>
      <c r="J13" s="33">
        <f>1606.2+1387</f>
        <v>2993.2</v>
      </c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1950</v>
      </c>
      <c r="C19" s="28">
        <f t="shared" si="0"/>
        <v>1820</v>
      </c>
      <c r="D19" s="28">
        <f t="shared" si="0"/>
        <v>1950</v>
      </c>
      <c r="E19" s="28">
        <f t="shared" si="0"/>
        <v>3050</v>
      </c>
      <c r="F19" s="28">
        <f t="shared" si="0"/>
        <v>2400</v>
      </c>
      <c r="G19" s="28">
        <f t="shared" si="0"/>
        <v>3389.6</v>
      </c>
      <c r="H19" s="28">
        <f t="shared" si="0"/>
        <v>1950</v>
      </c>
      <c r="I19" s="28">
        <f t="shared" si="0"/>
        <v>3656.8</v>
      </c>
      <c r="J19" s="28">
        <f t="shared" si="0"/>
        <v>4943.2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>
        <v>343.2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1950</v>
      </c>
      <c r="C21" s="28">
        <f t="shared" si="1"/>
        <v>1820</v>
      </c>
      <c r="D21" s="28">
        <f t="shared" si="1"/>
        <v>1950</v>
      </c>
      <c r="E21" s="28">
        <f t="shared" si="1"/>
        <v>3050</v>
      </c>
      <c r="F21" s="28">
        <f t="shared" si="1"/>
        <v>2400</v>
      </c>
      <c r="G21" s="28">
        <f t="shared" si="1"/>
        <v>3389.6</v>
      </c>
      <c r="H21" s="28">
        <f t="shared" si="1"/>
        <v>1950</v>
      </c>
      <c r="I21" s="28">
        <f t="shared" si="1"/>
        <v>3656.8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>
        <f>AVERAGE($B21:F21)</f>
        <v>2234</v>
      </c>
      <c r="G22" s="37">
        <f>AVERAGE($B21:G21)</f>
        <v>2426.6</v>
      </c>
      <c r="H22" s="37">
        <f>AVERAGE($B21:H21)</f>
        <v>2358.5142857142855</v>
      </c>
      <c r="I22" s="37">
        <f>AVERAGE($B21:I21)</f>
        <v>2520.7999999999997</v>
      </c>
      <c r="J22" s="37">
        <f>AVERAGE($B21:J21)</f>
        <v>2751.8222222222221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3" sqref="K23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>
        <f>2700.1+1999.81</f>
        <v>4699.91</v>
      </c>
      <c r="G12" s="33">
        <v>4699.91</v>
      </c>
      <c r="H12" s="33">
        <v>4699.91</v>
      </c>
      <c r="I12" s="34">
        <f>2700.1+1999.81</f>
        <v>4699.91</v>
      </c>
      <c r="J12" s="33">
        <v>4548.3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4699.91</v>
      </c>
      <c r="C19" s="28">
        <f t="shared" si="0"/>
        <v>4245</v>
      </c>
      <c r="D19" s="28">
        <f t="shared" si="0"/>
        <v>4699.91</v>
      </c>
      <c r="E19" s="28">
        <f t="shared" si="0"/>
        <v>4548.3</v>
      </c>
      <c r="F19" s="28">
        <f t="shared" si="0"/>
        <v>4699.91</v>
      </c>
      <c r="G19" s="28">
        <f t="shared" si="0"/>
        <v>4699.91</v>
      </c>
      <c r="H19" s="28">
        <f t="shared" si="0"/>
        <v>4699.91</v>
      </c>
      <c r="I19" s="28">
        <f t="shared" si="0"/>
        <v>4699.91</v>
      </c>
      <c r="J19" s="28">
        <f t="shared" si="0"/>
        <v>4548.3</v>
      </c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>
        <v>99.91</v>
      </c>
      <c r="G20" s="32">
        <v>99.91</v>
      </c>
      <c r="H20" s="32">
        <v>99.91</v>
      </c>
      <c r="I20" s="32">
        <v>99.91</v>
      </c>
      <c r="J20" s="32">
        <v>99.91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4245</v>
      </c>
      <c r="D21" s="28">
        <f t="shared" si="1"/>
        <v>4600</v>
      </c>
      <c r="E21" s="28">
        <f t="shared" si="1"/>
        <v>4548.3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>J19-J20</f>
        <v>4448.3900000000003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>
        <f>AVERAGE($B21:F21)</f>
        <v>4518.66</v>
      </c>
      <c r="G22" s="37">
        <f>AVERAGE($B21:G21)</f>
        <v>4532.2166666666662</v>
      </c>
      <c r="H22" s="37">
        <f>AVERAGE($B21:H21)</f>
        <v>4541.8999999999996</v>
      </c>
      <c r="I22" s="37">
        <f>AVERAGE($B21:I21)</f>
        <v>4549.1625000000004</v>
      </c>
      <c r="J22" s="37">
        <f>AVERAGE($B21:J21)</f>
        <v>4537.9655555555555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L18" sqref="L18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>
        <v>5683.33</v>
      </c>
      <c r="G12" s="33">
        <v>5500</v>
      </c>
      <c r="H12" s="33">
        <v>5683.33</v>
      </c>
      <c r="I12" s="34">
        <v>5683.33</v>
      </c>
      <c r="J12" s="33">
        <v>5500</v>
      </c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5683.23</v>
      </c>
      <c r="C19" s="28">
        <f t="shared" si="0"/>
        <v>5133.24</v>
      </c>
      <c r="D19" s="28">
        <f t="shared" si="0"/>
        <v>5683.23</v>
      </c>
      <c r="E19" s="28">
        <f t="shared" si="0"/>
        <v>5500</v>
      </c>
      <c r="F19" s="28">
        <f t="shared" si="0"/>
        <v>5683.33</v>
      </c>
      <c r="G19" s="28">
        <f t="shared" si="0"/>
        <v>5500</v>
      </c>
      <c r="H19" s="28">
        <f t="shared" si="0"/>
        <v>5683.33</v>
      </c>
      <c r="I19" s="28">
        <f t="shared" si="0"/>
        <v>5683.33</v>
      </c>
      <c r="J19" s="28">
        <f t="shared" si="0"/>
        <v>5500</v>
      </c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>
        <v>1083.33</v>
      </c>
      <c r="G20" s="32">
        <v>900</v>
      </c>
      <c r="H20" s="32">
        <v>1083.33</v>
      </c>
      <c r="I20" s="32">
        <v>1083.33</v>
      </c>
      <c r="J20" s="32">
        <v>900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2" sqref="I22:J2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>
        <v>3720</v>
      </c>
      <c r="G12" s="33">
        <v>3600</v>
      </c>
      <c r="H12" s="33">
        <v>3720</v>
      </c>
      <c r="I12" s="33">
        <v>3720</v>
      </c>
      <c r="J12" s="33">
        <v>3600</v>
      </c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J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f t="shared" si="0"/>
        <v>3720</v>
      </c>
      <c r="I19" s="28">
        <f t="shared" si="0"/>
        <v>3720</v>
      </c>
      <c r="J19" s="28">
        <f t="shared" si="0"/>
        <v>3600</v>
      </c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J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f t="shared" si="1"/>
        <v>3720</v>
      </c>
      <c r="I21" s="28">
        <f t="shared" si="1"/>
        <v>3720</v>
      </c>
      <c r="J21" s="28">
        <f t="shared" si="1"/>
        <v>3600</v>
      </c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>
        <f>AVERAGE($B21:J21)</f>
        <v>3640</v>
      </c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1" sqref="J21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10" style="16" bestFit="1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>
        <v>4700</v>
      </c>
      <c r="G12" s="33">
        <f>3300+1400</f>
        <v>4700</v>
      </c>
      <c r="H12" s="33">
        <v>4700</v>
      </c>
      <c r="I12" s="34">
        <v>4700</v>
      </c>
      <c r="J12" s="33">
        <v>4700</v>
      </c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4700</v>
      </c>
      <c r="G19" s="28">
        <f t="shared" si="0"/>
        <v>4700</v>
      </c>
      <c r="H19" s="28">
        <f t="shared" si="0"/>
        <v>4700</v>
      </c>
      <c r="I19" s="28">
        <f t="shared" si="0"/>
        <v>4700</v>
      </c>
      <c r="J19" s="28">
        <f t="shared" si="0"/>
        <v>4700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>
        <v>100</v>
      </c>
      <c r="G20" s="32">
        <v>100</v>
      </c>
      <c r="H20" s="32">
        <v>100</v>
      </c>
      <c r="I20" s="32">
        <v>100</v>
      </c>
      <c r="J20" s="32">
        <v>100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L26" sqref="L26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4" ht="21.75" thickBot="1" x14ac:dyDescent="0.25">
      <c r="A2" s="49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>
        <v>1200</v>
      </c>
      <c r="G5" s="30">
        <v>1200</v>
      </c>
      <c r="H5" s="30">
        <v>1200</v>
      </c>
      <c r="I5" s="30">
        <v>1200</v>
      </c>
      <c r="J5" s="30">
        <v>1200</v>
      </c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>
        <f>91.2+38.4+16+2.35+45+234.24+65.6+94.51</f>
        <v>587.29999999999995</v>
      </c>
      <c r="G6" s="30">
        <f>53.38+234.24+65.6+2.35+46.83+93.66+38.4+16</f>
        <v>550.46</v>
      </c>
      <c r="H6" s="30">
        <v>540.26</v>
      </c>
      <c r="I6" s="30">
        <f>48.94+234.24+65.6+2.35+46.83+91.87+38.4+16</f>
        <v>544.23</v>
      </c>
      <c r="J6" s="30">
        <v>502.91</v>
      </c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>
        <v>197.32</v>
      </c>
      <c r="G7" s="30">
        <v>83.35</v>
      </c>
      <c r="H7" s="30">
        <v>63.22</v>
      </c>
      <c r="I7" s="30">
        <v>39.770000000000003</v>
      </c>
      <c r="J7" s="30">
        <v>74.63</v>
      </c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>
        <f>129.64+129.64</f>
        <v>259.27999999999997</v>
      </c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>
        <v>2480</v>
      </c>
      <c r="G12" s="33">
        <v>2400</v>
      </c>
      <c r="H12" s="33">
        <v>2480</v>
      </c>
      <c r="I12" s="34">
        <v>2480</v>
      </c>
      <c r="J12" s="33">
        <v>2400</v>
      </c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 t="s">
        <v>81</v>
      </c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2480</v>
      </c>
      <c r="C19" s="28">
        <f t="shared" si="0"/>
        <v>2240</v>
      </c>
      <c r="D19" s="28">
        <f t="shared" si="0"/>
        <v>2550</v>
      </c>
      <c r="E19" s="28">
        <f t="shared" si="0"/>
        <v>4187.3</v>
      </c>
      <c r="F19" s="28">
        <f t="shared" si="0"/>
        <v>4464.62</v>
      </c>
      <c r="G19" s="28">
        <f t="shared" si="0"/>
        <v>4233.8099999999995</v>
      </c>
      <c r="H19" s="28">
        <f t="shared" si="0"/>
        <v>4283.4799999999996</v>
      </c>
      <c r="I19" s="28">
        <f t="shared" si="0"/>
        <v>4523.28</v>
      </c>
      <c r="J19" s="28">
        <f t="shared" si="0"/>
        <v>4177.54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2480</v>
      </c>
      <c r="C21" s="28">
        <f t="shared" si="1"/>
        <v>2240</v>
      </c>
      <c r="D21" s="28">
        <f t="shared" si="1"/>
        <v>2480</v>
      </c>
      <c r="E21" s="28">
        <f t="shared" si="1"/>
        <v>4187.3</v>
      </c>
      <c r="F21" s="28">
        <f t="shared" si="1"/>
        <v>4464.62</v>
      </c>
      <c r="G21" s="28">
        <f t="shared" si="1"/>
        <v>4233.8099999999995</v>
      </c>
      <c r="H21" s="28">
        <f t="shared" si="1"/>
        <v>4283.4799999999996</v>
      </c>
      <c r="I21" s="28">
        <f t="shared" si="1"/>
        <v>4523.28</v>
      </c>
      <c r="J21" s="28">
        <f t="shared" si="1"/>
        <v>4177.54</v>
      </c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>
        <f>AVERAGE($B21:F21)</f>
        <v>3170.3839999999996</v>
      </c>
      <c r="G22" s="37">
        <f>AVERAGE($B21:G21)</f>
        <v>3347.621666666666</v>
      </c>
      <c r="H22" s="37">
        <f>AVERAGE($B21:H21)</f>
        <v>3481.3157142857135</v>
      </c>
      <c r="I22" s="37">
        <f>AVERAGE($B21:I21)</f>
        <v>3611.5612499999993</v>
      </c>
      <c r="J22" s="37">
        <f>AVERAGE($B21:J21)</f>
        <v>3674.447777777777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3" sqref="J23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>
        <v>4550</v>
      </c>
      <c r="G12" s="33">
        <v>4550</v>
      </c>
      <c r="H12" s="33">
        <v>4550</v>
      </c>
      <c r="I12" s="34">
        <v>4550</v>
      </c>
      <c r="J12" s="33">
        <v>4550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>
        <v>4550</v>
      </c>
      <c r="G19" s="28">
        <v>4550</v>
      </c>
      <c r="H19" s="28">
        <v>4550</v>
      </c>
      <c r="I19" s="28">
        <v>4550</v>
      </c>
      <c r="J19" s="28">
        <v>4550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0">B19-B20</f>
        <v>4550</v>
      </c>
      <c r="C21" s="28">
        <f t="shared" si="0"/>
        <v>4550</v>
      </c>
      <c r="D21" s="28">
        <f t="shared" si="0"/>
        <v>4550</v>
      </c>
      <c r="E21" s="28">
        <f t="shared" si="0"/>
        <v>4550</v>
      </c>
      <c r="F21" s="28">
        <f t="shared" si="0"/>
        <v>4550</v>
      </c>
      <c r="G21" s="28">
        <f t="shared" si="0"/>
        <v>4550</v>
      </c>
      <c r="H21" s="28">
        <f t="shared" si="0"/>
        <v>4550</v>
      </c>
      <c r="I21" s="28">
        <f t="shared" si="0"/>
        <v>4550</v>
      </c>
      <c r="J21" s="28">
        <f t="shared" si="0"/>
        <v>4550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>
        <f>AVERAGE($B21:F21)</f>
        <v>4550</v>
      </c>
      <c r="G22" s="37">
        <f>AVERAGE($B21:G21)</f>
        <v>4550</v>
      </c>
      <c r="H22" s="37">
        <f>AVERAGE($B21:H21)</f>
        <v>4550</v>
      </c>
      <c r="I22" s="37">
        <f>AVERAGE($B21:I21)</f>
        <v>4550</v>
      </c>
      <c r="J22" s="37">
        <f>AVERAGE($B21:J21)</f>
        <v>4550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3" sqref="J23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>
        <v>4960</v>
      </c>
      <c r="G12" s="33">
        <v>4800</v>
      </c>
      <c r="H12" s="33">
        <v>4960</v>
      </c>
      <c r="I12" s="34">
        <v>4960</v>
      </c>
      <c r="J12" s="33">
        <v>4800</v>
      </c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4960</v>
      </c>
      <c r="C19" s="28">
        <f t="shared" si="0"/>
        <v>4480</v>
      </c>
      <c r="D19" s="28">
        <f t="shared" si="0"/>
        <v>4960</v>
      </c>
      <c r="E19" s="28">
        <f t="shared" si="0"/>
        <v>4800</v>
      </c>
      <c r="F19" s="28">
        <f t="shared" si="0"/>
        <v>4960</v>
      </c>
      <c r="G19" s="28">
        <f t="shared" si="0"/>
        <v>4800</v>
      </c>
      <c r="H19" s="28">
        <f t="shared" si="0"/>
        <v>4960</v>
      </c>
      <c r="I19" s="28">
        <f t="shared" si="0"/>
        <v>4960</v>
      </c>
      <c r="J19" s="28">
        <f t="shared" si="0"/>
        <v>4800</v>
      </c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>
        <v>360</v>
      </c>
      <c r="G20" s="32">
        <v>200</v>
      </c>
      <c r="H20" s="32">
        <v>360</v>
      </c>
      <c r="I20" s="32">
        <v>360</v>
      </c>
      <c r="J20" s="32">
        <v>200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4480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>
        <f>AVERAGE($B21:F21)</f>
        <v>4576</v>
      </c>
      <c r="G22" s="37">
        <f>AVERAGE($B21:G21)</f>
        <v>4580</v>
      </c>
      <c r="H22" s="37">
        <f>AVERAGE($B21:H21)</f>
        <v>4582.8571428571431</v>
      </c>
      <c r="I22" s="37">
        <f>AVERAGE($B21:I21)</f>
        <v>4585</v>
      </c>
      <c r="J22" s="37">
        <f>AVERAGE($B21:J21)</f>
        <v>4586.666666666667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J20" sqref="J20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 t="s">
        <v>35</v>
      </c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6" sqref="O16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6" sqref="I16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>
        <v>2000</v>
      </c>
      <c r="G5" s="30">
        <v>2000</v>
      </c>
      <c r="H5" s="30">
        <v>2000</v>
      </c>
      <c r="I5" s="30">
        <v>2000</v>
      </c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>
        <v>1674</v>
      </c>
      <c r="G12" s="33">
        <v>1800</v>
      </c>
      <c r="H12" s="33">
        <v>1880</v>
      </c>
      <c r="I12" s="34">
        <v>1860</v>
      </c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I19" si="0">SUM(B5:B18)</f>
        <v>3674</v>
      </c>
      <c r="C19" s="28">
        <f t="shared" si="0"/>
        <v>3522.9</v>
      </c>
      <c r="D19" s="28">
        <f t="shared" si="0"/>
        <v>3714.1800000000003</v>
      </c>
      <c r="E19" s="28">
        <f t="shared" si="0"/>
        <v>3620</v>
      </c>
      <c r="F19" s="28">
        <f t="shared" si="0"/>
        <v>3674</v>
      </c>
      <c r="G19" s="28">
        <f t="shared" si="0"/>
        <v>3800</v>
      </c>
      <c r="H19" s="28">
        <f t="shared" si="0"/>
        <v>3880</v>
      </c>
      <c r="I19" s="28">
        <f t="shared" si="0"/>
        <v>3860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>
        <v>1679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I21" si="1">B19-B20</f>
        <v>3674</v>
      </c>
      <c r="C21" s="28">
        <f t="shared" si="1"/>
        <v>3522.6800000000003</v>
      </c>
      <c r="D21" s="28">
        <f t="shared" si="1"/>
        <v>3674.0000000000005</v>
      </c>
      <c r="E21" s="28">
        <f t="shared" si="1"/>
        <v>3620</v>
      </c>
      <c r="F21" s="28">
        <f t="shared" si="1"/>
        <v>1995</v>
      </c>
      <c r="G21" s="28">
        <f t="shared" si="1"/>
        <v>3800</v>
      </c>
      <c r="H21" s="28">
        <f t="shared" si="1"/>
        <v>3880</v>
      </c>
      <c r="I21" s="28">
        <f t="shared" si="1"/>
        <v>3860</v>
      </c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>
        <f>AVERAGE($B21:F21)</f>
        <v>3297.136</v>
      </c>
      <c r="G22" s="37">
        <f>AVERAGE($B21:G21)</f>
        <v>3380.9466666666667</v>
      </c>
      <c r="H22" s="37">
        <f>AVERAGE($B21:H21)</f>
        <v>3452.2400000000002</v>
      </c>
      <c r="I22" s="37">
        <f>AVERAGE($B21:I21)</f>
        <v>3503.21</v>
      </c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26" sqref="H26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9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600</v>
      </c>
      <c r="G5" s="30">
        <v>600</v>
      </c>
      <c r="H5" s="30">
        <v>700</v>
      </c>
      <c r="I5" s="30">
        <v>700</v>
      </c>
      <c r="J5" s="30">
        <v>700</v>
      </c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>
        <v>18.079999999999998</v>
      </c>
      <c r="I7" s="30">
        <v>46.45</v>
      </c>
      <c r="J7" s="30">
        <v>46.45</v>
      </c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>
        <v>277.33999999999997</v>
      </c>
      <c r="I8" s="30">
        <v>75.28</v>
      </c>
      <c r="J8" s="30">
        <v>80.09</v>
      </c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>
        <v>2686.77</v>
      </c>
      <c r="G12" s="33">
        <v>2600</v>
      </c>
      <c r="H12" s="33">
        <v>2686.67</v>
      </c>
      <c r="I12" s="34">
        <v>2686.67</v>
      </c>
      <c r="J12" s="33">
        <v>2426.7600000000002</v>
      </c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>
        <v>71.06</v>
      </c>
      <c r="H15" s="32">
        <v>119.66</v>
      </c>
      <c r="I15" s="32">
        <v>193.85</v>
      </c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740.05</v>
      </c>
      <c r="C19" s="28">
        <f t="shared" ref="C19:J19" si="0">SUM(C5:C18)</f>
        <v>3081.5600000000004</v>
      </c>
      <c r="D19" s="28">
        <f t="shared" si="0"/>
        <v>3286.77</v>
      </c>
      <c r="E19" s="28">
        <f t="shared" si="0"/>
        <v>3477.5</v>
      </c>
      <c r="F19" s="28">
        <f t="shared" si="0"/>
        <v>3286.77</v>
      </c>
      <c r="G19" s="28">
        <f t="shared" si="0"/>
        <v>3271.06</v>
      </c>
      <c r="H19" s="28">
        <f t="shared" si="0"/>
        <v>3801.75</v>
      </c>
      <c r="I19" s="28">
        <f t="shared" si="0"/>
        <v>3702.25</v>
      </c>
      <c r="J19" s="28">
        <f t="shared" si="0"/>
        <v>3253.3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>
        <f>13.33+4.06</f>
        <v>17.39</v>
      </c>
      <c r="J20" s="32">
        <f>18.14+0.87</f>
        <v>19.010000000000002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740.05</v>
      </c>
      <c r="C21" s="28">
        <f t="shared" si="1"/>
        <v>3081.5600000000004</v>
      </c>
      <c r="D21" s="28">
        <f t="shared" si="1"/>
        <v>600</v>
      </c>
      <c r="E21" s="28">
        <f t="shared" si="1"/>
        <v>3350.54</v>
      </c>
      <c r="F21" s="28">
        <f t="shared" si="1"/>
        <v>3286.77</v>
      </c>
      <c r="G21" s="28">
        <f t="shared" si="1"/>
        <v>3271.06</v>
      </c>
      <c r="H21" s="28">
        <f t="shared" si="1"/>
        <v>3801.75</v>
      </c>
      <c r="I21" s="28">
        <f t="shared" si="1"/>
        <v>3684.86</v>
      </c>
      <c r="J21" s="28">
        <f t="shared" si="1"/>
        <v>3234.29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>
        <f>AVERAGE($B21:F21)</f>
        <v>2211.7840000000001</v>
      </c>
      <c r="G22" s="37">
        <f>AVERAGE($B21:G21)</f>
        <v>2388.33</v>
      </c>
      <c r="H22" s="37">
        <f>AVERAGE($B21:H21)</f>
        <v>2590.247142857143</v>
      </c>
      <c r="I22" s="37">
        <f>AVERAGE($B21:I21)</f>
        <v>2727.07375</v>
      </c>
      <c r="J22" s="37">
        <f>AVERAGE($B21:J21)</f>
        <v>2783.431111111111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H24" sqref="H24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3" sqref="J23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>
        <v>3100</v>
      </c>
      <c r="G12" s="33">
        <v>3000</v>
      </c>
      <c r="H12" s="33">
        <v>3100</v>
      </c>
      <c r="I12" s="34">
        <v>3100</v>
      </c>
      <c r="J12" s="33">
        <v>3000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>
        <v>1120</v>
      </c>
      <c r="G18" s="32">
        <v>1120</v>
      </c>
      <c r="H18" s="32"/>
      <c r="I18" s="32">
        <v>1050</v>
      </c>
      <c r="J18" s="32">
        <v>1050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3100</v>
      </c>
      <c r="C19" s="28">
        <f t="shared" si="0"/>
        <v>2800</v>
      </c>
      <c r="D19" s="28">
        <f t="shared" si="0"/>
        <v>4900</v>
      </c>
      <c r="E19" s="28">
        <f t="shared" si="0"/>
        <v>3000</v>
      </c>
      <c r="F19" s="28">
        <f t="shared" si="0"/>
        <v>4220</v>
      </c>
      <c r="G19" s="28">
        <f t="shared" si="0"/>
        <v>4120</v>
      </c>
      <c r="H19" s="28">
        <f t="shared" si="0"/>
        <v>3100</v>
      </c>
      <c r="I19" s="28">
        <f t="shared" si="0"/>
        <v>4150</v>
      </c>
      <c r="J19" s="28">
        <f t="shared" si="0"/>
        <v>4050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3100</v>
      </c>
      <c r="C21" s="28">
        <f t="shared" si="1"/>
        <v>2800</v>
      </c>
      <c r="D21" s="28">
        <f t="shared" si="1"/>
        <v>4600</v>
      </c>
      <c r="E21" s="28">
        <f t="shared" si="1"/>
        <v>3000</v>
      </c>
      <c r="F21" s="28">
        <f t="shared" si="1"/>
        <v>4220</v>
      </c>
      <c r="G21" s="28">
        <f t="shared" si="1"/>
        <v>4120</v>
      </c>
      <c r="H21" s="28">
        <f t="shared" si="1"/>
        <v>3100</v>
      </c>
      <c r="I21" s="28">
        <f t="shared" si="1"/>
        <v>4150</v>
      </c>
      <c r="J21" s="28">
        <f t="shared" si="1"/>
        <v>4050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>
        <f>AVERAGE($B21:F21)</f>
        <v>3544</v>
      </c>
      <c r="G22" s="37">
        <f>AVERAGE($B21:G21)</f>
        <v>3640</v>
      </c>
      <c r="H22" s="37">
        <f>AVERAGE($B21:H21)</f>
        <v>3562.8571428571427</v>
      </c>
      <c r="I22" s="37">
        <f>AVERAGE($B21:I21)</f>
        <v>3636.25</v>
      </c>
      <c r="J22" s="37">
        <f>AVERAGE($B21:J21)</f>
        <v>3682.2222222222222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J23" sqref="J23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>
        <f>3306.77+2325</f>
        <v>5631.77</v>
      </c>
      <c r="G12" s="33">
        <f>2250+3200.1</f>
        <v>5450.1</v>
      </c>
      <c r="H12" s="33">
        <v>5631.77</v>
      </c>
      <c r="I12" s="34">
        <v>5631.77</v>
      </c>
      <c r="J12" s="33">
        <v>5450.1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5521.1</v>
      </c>
      <c r="C19" s="28">
        <f t="shared" si="0"/>
        <v>4986.8</v>
      </c>
      <c r="D19" s="28">
        <f t="shared" si="0"/>
        <v>5631.77</v>
      </c>
      <c r="E19" s="28">
        <f t="shared" si="0"/>
        <v>5450.1</v>
      </c>
      <c r="F19" s="28">
        <f t="shared" si="0"/>
        <v>5631.77</v>
      </c>
      <c r="G19" s="28">
        <f t="shared" si="0"/>
        <v>5450.1</v>
      </c>
      <c r="H19" s="28">
        <f t="shared" si="0"/>
        <v>5631.77</v>
      </c>
      <c r="I19" s="28">
        <f t="shared" si="0"/>
        <v>5631.77</v>
      </c>
      <c r="J19" s="28">
        <f t="shared" si="0"/>
        <v>5450.1</v>
      </c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>
        <v>1031.77</v>
      </c>
      <c r="G20" s="32">
        <v>850.1</v>
      </c>
      <c r="H20" s="32">
        <v>1031.77</v>
      </c>
      <c r="I20" s="32">
        <v>1031.77</v>
      </c>
      <c r="J20" s="32">
        <v>850.1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O5" sqref="O5"/>
    </sheetView>
  </sheetViews>
  <sheetFormatPr defaultRowHeight="15" x14ac:dyDescent="0.25"/>
  <cols>
    <col min="1" max="1" width="63" customWidth="1"/>
    <col min="2" max="2" width="9.5703125" bestFit="1" customWidth="1"/>
    <col min="8" max="8" width="10" bestFit="1" customWidth="1"/>
    <col min="9" max="9" width="9.42578125" customWidth="1"/>
  </cols>
  <sheetData>
    <row r="1" spans="1:13" ht="21.75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3">
      <c r="A2" s="49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x14ac:dyDescent="0.25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x14ac:dyDescent="0.25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>
        <v>2400</v>
      </c>
      <c r="G5" s="30">
        <v>2400</v>
      </c>
      <c r="H5" s="30">
        <v>2400</v>
      </c>
      <c r="I5" s="30">
        <v>2400</v>
      </c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>
        <v>4940</v>
      </c>
      <c r="G12" s="33">
        <v>4940</v>
      </c>
      <c r="H12" s="33">
        <v>4940</v>
      </c>
      <c r="I12" s="34">
        <v>4940</v>
      </c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 t="shared" ref="C19:I19" si="0">SUM(C5:C18)</f>
        <v>7340</v>
      </c>
      <c r="D19" s="28">
        <f t="shared" si="0"/>
        <v>7340</v>
      </c>
      <c r="E19" s="28">
        <f t="shared" si="0"/>
        <v>7340</v>
      </c>
      <c r="F19" s="28">
        <f t="shared" si="0"/>
        <v>7340</v>
      </c>
      <c r="G19" s="28">
        <f t="shared" si="0"/>
        <v>7340</v>
      </c>
      <c r="H19" s="28">
        <f t="shared" si="0"/>
        <v>7340</v>
      </c>
      <c r="I19" s="28">
        <f t="shared" si="0"/>
        <v>7340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>
        <v>2740</v>
      </c>
      <c r="G20" s="32">
        <v>3032.15</v>
      </c>
      <c r="H20" s="32">
        <v>2782.89</v>
      </c>
      <c r="I20" s="32">
        <v>2740</v>
      </c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 t="shared" ref="C21:I21" si="1">C19-C20</f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4307.8500000000004</v>
      </c>
      <c r="H21" s="28">
        <f t="shared" si="1"/>
        <v>4557.1100000000006</v>
      </c>
      <c r="I21" s="28">
        <f t="shared" si="1"/>
        <v>4600</v>
      </c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3784.6416666666664</v>
      </c>
      <c r="H22" s="37">
        <f>AVERAGE($B21:H21)</f>
        <v>3894.9942857142855</v>
      </c>
      <c r="I22" s="37">
        <f>AVERAGE($B21:I21)</f>
        <v>3983.12</v>
      </c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5" sqref="L15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>
        <v>1500</v>
      </c>
      <c r="G5" s="30">
        <v>1500</v>
      </c>
      <c r="H5" s="30">
        <v>1500</v>
      </c>
      <c r="I5" s="30">
        <v>1500</v>
      </c>
      <c r="J5" s="30">
        <v>1500</v>
      </c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>
        <v>174.98</v>
      </c>
      <c r="G7" s="30">
        <v>228.88</v>
      </c>
      <c r="H7" s="30"/>
      <c r="I7" s="30">
        <v>168.48</v>
      </c>
      <c r="J7" s="30">
        <v>269.83999999999997</v>
      </c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>
        <v>83.6</v>
      </c>
      <c r="G8" s="30">
        <v>81.36</v>
      </c>
      <c r="H8" s="30">
        <v>83.6</v>
      </c>
      <c r="I8" s="30">
        <v>83.6</v>
      </c>
      <c r="J8" s="30">
        <v>83.6</v>
      </c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>
        <v>172.81</v>
      </c>
      <c r="G10" s="30">
        <v>149.78</v>
      </c>
      <c r="H10" s="30">
        <v>224.42</v>
      </c>
      <c r="I10" s="30">
        <v>153.88</v>
      </c>
      <c r="J10" s="30">
        <v>183.76</v>
      </c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>
        <v>2800</v>
      </c>
      <c r="G12" s="33">
        <v>2800</v>
      </c>
      <c r="H12" s="33">
        <v>2800</v>
      </c>
      <c r="I12" s="34">
        <v>2800</v>
      </c>
      <c r="J12" s="33">
        <v>2800</v>
      </c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4699.18</v>
      </c>
      <c r="C19" s="28">
        <f t="shared" si="0"/>
        <v>4836.96</v>
      </c>
      <c r="D19" s="28">
        <f t="shared" si="0"/>
        <v>4727.82</v>
      </c>
      <c r="E19" s="28">
        <f t="shared" si="0"/>
        <v>4818.6399999999994</v>
      </c>
      <c r="F19" s="28">
        <f t="shared" si="0"/>
        <v>4731.3899999999994</v>
      </c>
      <c r="G19" s="28">
        <f t="shared" si="0"/>
        <v>4760.0200000000004</v>
      </c>
      <c r="H19" s="28">
        <f t="shared" si="0"/>
        <v>4608.0200000000004</v>
      </c>
      <c r="I19" s="28">
        <f t="shared" si="0"/>
        <v>4705.96</v>
      </c>
      <c r="J19" s="28">
        <f t="shared" si="0"/>
        <v>4837.2</v>
      </c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>
        <v>131.38999999999999</v>
      </c>
      <c r="G20" s="32">
        <v>160.02000000000001</v>
      </c>
      <c r="H20" s="32">
        <v>8.02</v>
      </c>
      <c r="I20" s="32">
        <v>105.96</v>
      </c>
      <c r="J20" s="32">
        <v>237.2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>
        <f>AVERAGE($B21:J21)</f>
        <v>4600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6" sqref="J6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5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>
        <v>400</v>
      </c>
      <c r="G5" s="30">
        <v>400</v>
      </c>
      <c r="H5" s="30"/>
      <c r="I5" s="30">
        <v>400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>
        <v>610</v>
      </c>
      <c r="G6" s="30">
        <v>610</v>
      </c>
      <c r="H6" s="30">
        <v>610</v>
      </c>
      <c r="I6" s="30">
        <v>610</v>
      </c>
      <c r="J6" s="30">
        <v>640</v>
      </c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>
        <v>80</v>
      </c>
      <c r="G9" s="30">
        <v>80</v>
      </c>
      <c r="H9" s="30"/>
      <c r="I9" s="30">
        <v>80</v>
      </c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>
        <f>1360+2160</f>
        <v>3520</v>
      </c>
      <c r="G12" s="33">
        <f>1360+2160</f>
        <v>3520</v>
      </c>
      <c r="H12" s="33">
        <v>3520</v>
      </c>
      <c r="I12" s="34">
        <f>2160+1360</f>
        <v>3520</v>
      </c>
      <c r="J12" s="33">
        <f>1360+2160</f>
        <v>3520</v>
      </c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3520</v>
      </c>
      <c r="C19" s="28">
        <f t="shared" si="0"/>
        <v>3520</v>
      </c>
      <c r="D19" s="28">
        <f t="shared" si="0"/>
        <v>4000</v>
      </c>
      <c r="E19" s="28">
        <f t="shared" si="0"/>
        <v>4000</v>
      </c>
      <c r="F19" s="28">
        <f t="shared" si="0"/>
        <v>4610</v>
      </c>
      <c r="G19" s="28">
        <f t="shared" si="0"/>
        <v>4610</v>
      </c>
      <c r="H19" s="28">
        <f t="shared" si="0"/>
        <v>4130</v>
      </c>
      <c r="I19" s="28">
        <f t="shared" si="0"/>
        <v>4610</v>
      </c>
      <c r="J19" s="28">
        <f t="shared" si="0"/>
        <v>4160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>
        <v>10</v>
      </c>
      <c r="G20" s="32">
        <v>10</v>
      </c>
      <c r="H20" s="32"/>
      <c r="I20" s="32">
        <v>10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3520</v>
      </c>
      <c r="C21" s="28">
        <f t="shared" si="1"/>
        <v>3520</v>
      </c>
      <c r="D21" s="28">
        <f t="shared" si="1"/>
        <v>4000</v>
      </c>
      <c r="E21" s="28">
        <f t="shared" si="1"/>
        <v>4000</v>
      </c>
      <c r="F21" s="28">
        <f t="shared" si="1"/>
        <v>4600</v>
      </c>
      <c r="G21" s="28">
        <f t="shared" si="1"/>
        <v>4600</v>
      </c>
      <c r="H21" s="28">
        <f t="shared" si="1"/>
        <v>4130</v>
      </c>
      <c r="I21" s="28">
        <f t="shared" si="1"/>
        <v>4600</v>
      </c>
      <c r="J21" s="28">
        <f t="shared" si="1"/>
        <v>4160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>
        <f>AVERAGE($B21:F21)</f>
        <v>3928</v>
      </c>
      <c r="G22" s="37">
        <f>AVERAGE($B21:G21)</f>
        <v>4040</v>
      </c>
      <c r="H22" s="37">
        <f>AVERAGE($B21:H21)</f>
        <v>4052.8571428571427</v>
      </c>
      <c r="I22" s="37">
        <f>AVERAGE($B21:I21)</f>
        <v>4121.25</v>
      </c>
      <c r="J22" s="37">
        <f>AVERAGE($B21:J21)</f>
        <v>4125.5555555555557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3" sqref="J23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21.75" thickBot="1" x14ac:dyDescent="0.25">
      <c r="A2" s="49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4" s="5" customFormat="1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4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>
        <v>1324</v>
      </c>
      <c r="G5" s="30">
        <v>1324</v>
      </c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>
        <v>114.19</v>
      </c>
      <c r="G7" s="30">
        <v>106.33</v>
      </c>
      <c r="H7" s="30">
        <v>120.12</v>
      </c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>
        <f>135.07+205.71</f>
        <v>340.78</v>
      </c>
      <c r="G10" s="30">
        <f>189.1+251.85</f>
        <v>440.95</v>
      </c>
      <c r="H10" s="30">
        <v>204.35</v>
      </c>
      <c r="I10" s="30">
        <v>209.85</v>
      </c>
      <c r="J10" s="30">
        <v>204.92</v>
      </c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>
        <f>1392.06+428.35</f>
        <v>1820.4099999999999</v>
      </c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>
        <v>2000</v>
      </c>
      <c r="G14" s="33">
        <v>2000</v>
      </c>
      <c r="H14" s="33">
        <v>2000</v>
      </c>
      <c r="I14" s="33">
        <v>2000</v>
      </c>
      <c r="J14" s="33">
        <v>2000</v>
      </c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>
        <f>150+156+280</f>
        <v>586</v>
      </c>
      <c r="G15" s="32">
        <f>280+350</f>
        <v>630</v>
      </c>
      <c r="H15" s="32">
        <v>200</v>
      </c>
      <c r="I15" s="32">
        <f>150+410</f>
        <v>560</v>
      </c>
      <c r="J15" s="32">
        <f>150.6+280</f>
        <v>430.6</v>
      </c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>
        <v>280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4452.2299999999996</v>
      </c>
      <c r="C19" s="28">
        <f t="shared" si="0"/>
        <v>4548.53</v>
      </c>
      <c r="D19" s="28">
        <f t="shared" si="0"/>
        <v>3727.6400000000003</v>
      </c>
      <c r="E19" s="28">
        <f t="shared" si="0"/>
        <v>2385.42</v>
      </c>
      <c r="F19" s="28">
        <f t="shared" si="0"/>
        <v>4364.97</v>
      </c>
      <c r="G19" s="28">
        <f t="shared" si="0"/>
        <v>4501.28</v>
      </c>
      <c r="H19" s="28">
        <f t="shared" si="0"/>
        <v>2804.4700000000003</v>
      </c>
      <c r="I19" s="28">
        <f t="shared" si="0"/>
        <v>4590.26</v>
      </c>
      <c r="J19" s="28">
        <f t="shared" si="0"/>
        <v>2635.52</v>
      </c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>
        <f>150+1.89+3.18+156</f>
        <v>311.07</v>
      </c>
      <c r="G20" s="32">
        <v>2.99</v>
      </c>
      <c r="H20" s="32"/>
      <c r="I20" s="32">
        <v>4.1399999999999997</v>
      </c>
      <c r="J20" s="32">
        <v>0.82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4452.2299999999996</v>
      </c>
      <c r="C21" s="28">
        <f t="shared" si="1"/>
        <v>4548.53</v>
      </c>
      <c r="D21" s="28">
        <f t="shared" si="1"/>
        <v>3721.9600000000005</v>
      </c>
      <c r="E21" s="28">
        <f t="shared" si="1"/>
        <v>2383.48</v>
      </c>
      <c r="F21" s="28">
        <f t="shared" si="1"/>
        <v>4053.9</v>
      </c>
      <c r="G21" s="28">
        <f t="shared" si="1"/>
        <v>4498.29</v>
      </c>
      <c r="H21" s="28">
        <f t="shared" si="1"/>
        <v>2804.4700000000003</v>
      </c>
      <c r="I21" s="28">
        <f t="shared" si="1"/>
        <v>4586.12</v>
      </c>
      <c r="J21" s="28">
        <f t="shared" si="1"/>
        <v>2634.7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>
        <f>AVERAGE($B21:F21)</f>
        <v>3832.0199999999995</v>
      </c>
      <c r="G22" s="37">
        <f>AVERAGE($B21:G21)</f>
        <v>3943.0650000000001</v>
      </c>
      <c r="H22" s="37">
        <f>AVERAGE($B21:H21)</f>
        <v>3780.4085714285716</v>
      </c>
      <c r="I22" s="37">
        <f>AVERAGE($B21:I21)</f>
        <v>3881.1224999999999</v>
      </c>
      <c r="J22" s="37">
        <f>AVERAGE($B21:J21)</f>
        <v>3742.6311111111113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:J22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>
        <v>4704</v>
      </c>
      <c r="G12" s="33">
        <v>4704</v>
      </c>
      <c r="H12" s="33">
        <v>4704</v>
      </c>
      <c r="I12" s="34">
        <v>4704</v>
      </c>
      <c r="J12" s="34">
        <v>4704</v>
      </c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 t="shared" ref="E19:J19" si="0">SUM(E5:E18)</f>
        <v>4704</v>
      </c>
      <c r="F19" s="28">
        <f t="shared" si="0"/>
        <v>4704</v>
      </c>
      <c r="G19" s="28">
        <f t="shared" si="0"/>
        <v>4704</v>
      </c>
      <c r="H19" s="28">
        <f t="shared" si="0"/>
        <v>4704</v>
      </c>
      <c r="I19" s="28">
        <f t="shared" si="0"/>
        <v>4704</v>
      </c>
      <c r="J19" s="28">
        <f t="shared" si="0"/>
        <v>4704</v>
      </c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>
        <v>104</v>
      </c>
      <c r="G20" s="32">
        <v>104</v>
      </c>
      <c r="H20" s="32">
        <v>104</v>
      </c>
      <c r="I20" s="32">
        <v>104</v>
      </c>
      <c r="J20" s="32">
        <v>104</v>
      </c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 t="shared" ref="E21:J21" si="1">E19-E20</f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3833.3333333333335</v>
      </c>
      <c r="H22" s="37">
        <f>AVERAGE($B21:H21)</f>
        <v>3942.8571428571427</v>
      </c>
      <c r="I22" s="37">
        <f>AVERAGE($B21:I21)</f>
        <v>4025</v>
      </c>
      <c r="J22" s="37">
        <f>AVERAGE($B21:J21)</f>
        <v>4088.8888888888887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3" sqref="J23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>
        <v>4774</v>
      </c>
      <c r="G12" s="33">
        <v>4620</v>
      </c>
      <c r="H12" s="33">
        <v>2387</v>
      </c>
      <c r="I12" s="34">
        <f>2387+2387</f>
        <v>4774</v>
      </c>
      <c r="J12" s="33">
        <f>2010+2610</f>
        <v>4620</v>
      </c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>
        <v>1662.88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J19" si="0">SUM(B5:B18)</f>
        <v>4620</v>
      </c>
      <c r="C19" s="28">
        <f t="shared" si="0"/>
        <v>4312</v>
      </c>
      <c r="D19" s="28">
        <f t="shared" si="0"/>
        <v>4620</v>
      </c>
      <c r="E19" s="28">
        <f t="shared" si="0"/>
        <v>4620</v>
      </c>
      <c r="F19" s="28">
        <f t="shared" si="0"/>
        <v>4774</v>
      </c>
      <c r="G19" s="28">
        <f t="shared" si="0"/>
        <v>4620</v>
      </c>
      <c r="H19" s="28">
        <f t="shared" si="0"/>
        <v>4049.88</v>
      </c>
      <c r="I19" s="28">
        <f t="shared" si="0"/>
        <v>4774</v>
      </c>
      <c r="J19" s="28">
        <f t="shared" si="0"/>
        <v>4620</v>
      </c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>
        <v>174</v>
      </c>
      <c r="G20" s="32">
        <v>20</v>
      </c>
      <c r="H20" s="32"/>
      <c r="I20" s="32">
        <v>174</v>
      </c>
      <c r="J20" s="32">
        <v>20</v>
      </c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J21" si="1">B19-B20</f>
        <v>4600</v>
      </c>
      <c r="C21" s="28">
        <f t="shared" si="1"/>
        <v>4312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4049.88</v>
      </c>
      <c r="I21" s="28">
        <f t="shared" si="1"/>
        <v>4600</v>
      </c>
      <c r="J21" s="28">
        <f t="shared" si="1"/>
        <v>4600</v>
      </c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>
        <f>AVERAGE($B21:F21)</f>
        <v>4542.3999999999996</v>
      </c>
      <c r="G22" s="37">
        <f>AVERAGE($B21:G21)</f>
        <v>4552</v>
      </c>
      <c r="H22" s="37">
        <f>AVERAGE($B21:H21)</f>
        <v>4480.2685714285717</v>
      </c>
      <c r="I22" s="37">
        <f>AVERAGE($B21:I21)</f>
        <v>4495.2350000000006</v>
      </c>
      <c r="J22" s="37">
        <f>AVERAGE($B21:J21)</f>
        <v>4506.8755555555563</v>
      </c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J23" sqref="J23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 thickBot="1" x14ac:dyDescent="0.25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9" customFormat="1" ht="11.25" x14ac:dyDescent="0.2">
      <c r="A3" s="52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16</v>
      </c>
      <c r="J3" s="54" t="s">
        <v>8</v>
      </c>
      <c r="K3" s="54" t="s">
        <v>9</v>
      </c>
      <c r="L3" s="54" t="s">
        <v>10</v>
      </c>
      <c r="M3" s="54" t="s">
        <v>11</v>
      </c>
    </row>
    <row r="4" spans="1:13" ht="11.25" x14ac:dyDescent="0.2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>
        <v>142.81</v>
      </c>
      <c r="G10" s="30">
        <v>143.16999999999999</v>
      </c>
      <c r="H10" s="30">
        <v>147.93</v>
      </c>
      <c r="I10" s="30">
        <v>153.15</v>
      </c>
      <c r="J10" s="30">
        <v>161.11000000000001</v>
      </c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>
        <v>53.7</v>
      </c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 t="shared" ref="B19:J19" si="0">SUM(B5:B18)</f>
        <v>274.98</v>
      </c>
      <c r="C19" s="46">
        <f t="shared" si="0"/>
        <v>149.97999999999999</v>
      </c>
      <c r="D19" s="46">
        <f t="shared" si="0"/>
        <v>148.55000000000001</v>
      </c>
      <c r="E19" s="46">
        <f t="shared" si="0"/>
        <v>1316.82</v>
      </c>
      <c r="F19" s="46">
        <f t="shared" si="0"/>
        <v>142.81</v>
      </c>
      <c r="G19" s="46">
        <f t="shared" si="0"/>
        <v>196.87</v>
      </c>
      <c r="H19" s="46">
        <f t="shared" si="0"/>
        <v>147.93</v>
      </c>
      <c r="I19" s="46">
        <f t="shared" si="0"/>
        <v>153.15</v>
      </c>
      <c r="J19" s="46">
        <f t="shared" si="0"/>
        <v>161.11000000000001</v>
      </c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>
        <v>54.32</v>
      </c>
      <c r="H20" s="32">
        <v>3.14</v>
      </c>
      <c r="I20" s="32">
        <v>3.17</v>
      </c>
      <c r="J20" s="32">
        <v>3.28</v>
      </c>
      <c r="K20" s="32"/>
      <c r="L20" s="32"/>
      <c r="M20" s="32"/>
    </row>
    <row r="21" spans="1:14" ht="13.5" thickBot="1" x14ac:dyDescent="0.25">
      <c r="A21" s="27" t="s">
        <v>15</v>
      </c>
      <c r="B21" s="28">
        <f t="shared" ref="B21:J21" si="1">B19-B20</f>
        <v>274.98</v>
      </c>
      <c r="C21" s="28">
        <f t="shared" si="1"/>
        <v>149.97999999999999</v>
      </c>
      <c r="D21" s="28">
        <f t="shared" si="1"/>
        <v>148.55000000000001</v>
      </c>
      <c r="E21" s="28">
        <f t="shared" si="1"/>
        <v>1309.98</v>
      </c>
      <c r="F21" s="28">
        <f t="shared" si="1"/>
        <v>142.81</v>
      </c>
      <c r="G21" s="28">
        <f t="shared" si="1"/>
        <v>142.55000000000001</v>
      </c>
      <c r="H21" s="28">
        <f t="shared" si="1"/>
        <v>144.79000000000002</v>
      </c>
      <c r="I21" s="28">
        <f t="shared" si="1"/>
        <v>149.98000000000002</v>
      </c>
      <c r="J21" s="28">
        <f t="shared" si="1"/>
        <v>157.83000000000001</v>
      </c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>
        <f>AVERAGE($B21:F21)</f>
        <v>405.26</v>
      </c>
      <c r="G22" s="37">
        <f>AVERAGE($B21:G21)</f>
        <v>361.47499999999997</v>
      </c>
      <c r="H22" s="37">
        <f>AVERAGE($B21:H21)</f>
        <v>330.52</v>
      </c>
      <c r="I22" s="37">
        <f>AVERAGE($B21:I21)</f>
        <v>307.95249999999999</v>
      </c>
      <c r="J22" s="37">
        <f>AVERAGE($B21:J21)</f>
        <v>291.27222222222218</v>
      </c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2018-10-19T15:53:10Z</dcterms:modified>
</cp:coreProperties>
</file>