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tabRatio="814" firstSheet="36" activeTab="17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INALDO JÚNIOR" sheetId="47" r:id="rId34"/>
    <sheet name="RENATO ANTUNES" sheetId="31" r:id="rId35"/>
    <sheet name="RICARDO CRUZ" sheetId="40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44525"/>
</workbook>
</file>

<file path=xl/calcChain.xml><?xml version="1.0" encoding="utf-8"?>
<calcChain xmlns="http://schemas.openxmlformats.org/spreadsheetml/2006/main">
  <c r="E22" i="31" l="1"/>
  <c r="D22" i="47"/>
  <c r="B22" i="47"/>
  <c r="E15" i="3"/>
  <c r="E10" i="26"/>
  <c r="E12" i="40"/>
  <c r="E6" i="30"/>
  <c r="E10" i="11"/>
  <c r="E15" i="11"/>
  <c r="E10" i="23"/>
  <c r="E13" i="6"/>
  <c r="E15" i="6"/>
  <c r="E5" i="25"/>
  <c r="E10" i="25"/>
  <c r="E12" i="12"/>
  <c r="E19" i="8"/>
  <c r="E21" i="8" s="1"/>
  <c r="E9" i="16"/>
  <c r="E12" i="27"/>
  <c r="E12" i="5"/>
  <c r="D15" i="45"/>
  <c r="D22" i="31"/>
  <c r="D19" i="8"/>
  <c r="D21" i="8" s="1"/>
  <c r="D12" i="27"/>
  <c r="D15" i="50"/>
  <c r="D15" i="23"/>
  <c r="D10" i="23"/>
  <c r="D10" i="25"/>
  <c r="D19" i="25" s="1"/>
  <c r="D21" i="25" s="1"/>
  <c r="D12" i="22"/>
  <c r="D15" i="3"/>
  <c r="D10" i="11"/>
  <c r="D9" i="14"/>
  <c r="D12" i="12"/>
  <c r="D15" i="6"/>
  <c r="D9" i="5"/>
  <c r="D12" i="5"/>
  <c r="D7" i="30"/>
  <c r="D15" i="2"/>
  <c r="D12" i="29"/>
  <c r="C22" i="47"/>
  <c r="L21" i="47"/>
  <c r="H21" i="47"/>
  <c r="E22" i="47"/>
  <c r="M19" i="47"/>
  <c r="M21" i="47" s="1"/>
  <c r="L19" i="47"/>
  <c r="K19" i="47"/>
  <c r="K21" i="47" s="1"/>
  <c r="J19" i="47"/>
  <c r="J21" i="47" s="1"/>
  <c r="I19" i="47"/>
  <c r="I21" i="47" s="1"/>
  <c r="H19" i="47"/>
  <c r="G19" i="47"/>
  <c r="G21" i="47" s="1"/>
  <c r="F19" i="47"/>
  <c r="F21" i="47" s="1"/>
  <c r="M19" i="20"/>
  <c r="M21" i="20" s="1"/>
  <c r="L19" i="20"/>
  <c r="L21" i="20" s="1"/>
  <c r="K19" i="20"/>
  <c r="K21" i="20" s="1"/>
  <c r="J19" i="20"/>
  <c r="J21" i="20" s="1"/>
  <c r="I19" i="20"/>
  <c r="I21" i="20" s="1"/>
  <c r="H19" i="20"/>
  <c r="H21" i="20" s="1"/>
  <c r="G19" i="20"/>
  <c r="G21" i="20" s="1"/>
  <c r="F19" i="20"/>
  <c r="F21" i="20" s="1"/>
  <c r="E19" i="20"/>
  <c r="E21" i="20" s="1"/>
  <c r="D19" i="20"/>
  <c r="D21" i="20" s="1"/>
  <c r="C19" i="20"/>
  <c r="C21" i="20" s="1"/>
  <c r="C12" i="22"/>
  <c r="C19" i="22" s="1"/>
  <c r="C21" i="22" s="1"/>
  <c r="M19" i="22"/>
  <c r="M21" i="22" s="1"/>
  <c r="L19" i="22"/>
  <c r="L21" i="22" s="1"/>
  <c r="K19" i="22"/>
  <c r="K21" i="22" s="1"/>
  <c r="J19" i="22"/>
  <c r="J21" i="22" s="1"/>
  <c r="I19" i="22"/>
  <c r="I21" i="22" s="1"/>
  <c r="H19" i="22"/>
  <c r="H21" i="22" s="1"/>
  <c r="G19" i="22"/>
  <c r="G21" i="22" s="1"/>
  <c r="F19" i="22"/>
  <c r="F21" i="22" s="1"/>
  <c r="E19" i="22"/>
  <c r="E21" i="22" s="1"/>
  <c r="D19" i="22"/>
  <c r="D21" i="22" s="1"/>
  <c r="M19" i="35"/>
  <c r="M21" i="35" s="1"/>
  <c r="L19" i="35"/>
  <c r="L21" i="35" s="1"/>
  <c r="K19" i="35"/>
  <c r="K21" i="35" s="1"/>
  <c r="J19" i="35"/>
  <c r="J21" i="35" s="1"/>
  <c r="I19" i="35"/>
  <c r="I21" i="35" s="1"/>
  <c r="H19" i="35"/>
  <c r="H21" i="35" s="1"/>
  <c r="G19" i="35"/>
  <c r="G21" i="35" s="1"/>
  <c r="F19" i="35"/>
  <c r="F21" i="35" s="1"/>
  <c r="E19" i="35"/>
  <c r="E21" i="35" s="1"/>
  <c r="D19" i="35"/>
  <c r="D21" i="35" s="1"/>
  <c r="C19" i="35"/>
  <c r="C21" i="35" s="1"/>
  <c r="M19" i="7"/>
  <c r="M21" i="7" s="1"/>
  <c r="L19" i="7"/>
  <c r="L21" i="7" s="1"/>
  <c r="K19" i="7"/>
  <c r="K21" i="7" s="1"/>
  <c r="J19" i="7"/>
  <c r="J21" i="7" s="1"/>
  <c r="I19" i="7"/>
  <c r="I21" i="7" s="1"/>
  <c r="H19" i="7"/>
  <c r="H21" i="7" s="1"/>
  <c r="G19" i="7"/>
  <c r="G21" i="7" s="1"/>
  <c r="F19" i="7"/>
  <c r="F21" i="7" s="1"/>
  <c r="E19" i="7"/>
  <c r="E21" i="7" s="1"/>
  <c r="D19" i="7"/>
  <c r="D21" i="7" s="1"/>
  <c r="C19" i="7"/>
  <c r="C21" i="7" s="1"/>
  <c r="M19" i="13"/>
  <c r="M21" i="13" s="1"/>
  <c r="L19" i="13"/>
  <c r="L21" i="13" s="1"/>
  <c r="K19" i="13"/>
  <c r="K21" i="13" s="1"/>
  <c r="J19" i="13"/>
  <c r="J21" i="13" s="1"/>
  <c r="I19" i="13"/>
  <c r="I21" i="13" s="1"/>
  <c r="H19" i="13"/>
  <c r="H21" i="13" s="1"/>
  <c r="G19" i="13"/>
  <c r="G21" i="13" s="1"/>
  <c r="F19" i="13"/>
  <c r="F21" i="13" s="1"/>
  <c r="M19" i="37"/>
  <c r="M21" i="37" s="1"/>
  <c r="L19" i="37"/>
  <c r="L21" i="37" s="1"/>
  <c r="K19" i="37"/>
  <c r="K21" i="37" s="1"/>
  <c r="J19" i="37"/>
  <c r="J21" i="37" s="1"/>
  <c r="I19" i="37"/>
  <c r="I21" i="37" s="1"/>
  <c r="H19" i="37"/>
  <c r="H21" i="37" s="1"/>
  <c r="G19" i="37"/>
  <c r="G21" i="37" s="1"/>
  <c r="F19" i="37"/>
  <c r="F21" i="37" s="1"/>
  <c r="E19" i="37"/>
  <c r="E21" i="37" s="1"/>
  <c r="D19" i="37"/>
  <c r="D21" i="37" s="1"/>
  <c r="C19" i="37"/>
  <c r="C21" i="37" s="1"/>
  <c r="C7" i="25"/>
  <c r="C5" i="25"/>
  <c r="C10" i="25"/>
  <c r="M19" i="25"/>
  <c r="M21" i="25" s="1"/>
  <c r="L19" i="25"/>
  <c r="L21" i="25" s="1"/>
  <c r="K19" i="25"/>
  <c r="K21" i="25" s="1"/>
  <c r="J19" i="25"/>
  <c r="J21" i="25" s="1"/>
  <c r="I19" i="25"/>
  <c r="I21" i="25" s="1"/>
  <c r="H19" i="25"/>
  <c r="H21" i="25" s="1"/>
  <c r="G19" i="25"/>
  <c r="G21" i="25" s="1"/>
  <c r="F19" i="25"/>
  <c r="F21" i="25" s="1"/>
  <c r="E19" i="25"/>
  <c r="E21" i="25" s="1"/>
  <c r="C19" i="25" l="1"/>
  <c r="C21" i="25" s="1"/>
  <c r="C12" i="27"/>
  <c r="C19" i="27" s="1"/>
  <c r="C21" i="27" s="1"/>
  <c r="B12" i="27"/>
  <c r="M19" i="27"/>
  <c r="M21" i="27" s="1"/>
  <c r="L19" i="27"/>
  <c r="L21" i="27" s="1"/>
  <c r="K19" i="27"/>
  <c r="K21" i="27" s="1"/>
  <c r="J19" i="27"/>
  <c r="J21" i="27" s="1"/>
  <c r="I19" i="27"/>
  <c r="I21" i="27" s="1"/>
  <c r="H19" i="27"/>
  <c r="H21" i="27" s="1"/>
  <c r="G19" i="27"/>
  <c r="G21" i="27" s="1"/>
  <c r="F19" i="27"/>
  <c r="F21" i="27" s="1"/>
  <c r="E19" i="27"/>
  <c r="E21" i="27" s="1"/>
  <c r="D19" i="27"/>
  <c r="D21" i="27" s="1"/>
  <c r="M19" i="14"/>
  <c r="M21" i="14" s="1"/>
  <c r="L19" i="14"/>
  <c r="L21" i="14" s="1"/>
  <c r="K19" i="14"/>
  <c r="K21" i="14" s="1"/>
  <c r="J19" i="14"/>
  <c r="J21" i="14" s="1"/>
  <c r="I19" i="14"/>
  <c r="I21" i="14" s="1"/>
  <c r="H19" i="14"/>
  <c r="H21" i="14" s="1"/>
  <c r="G19" i="14"/>
  <c r="G21" i="14" s="1"/>
  <c r="F19" i="14"/>
  <c r="F21" i="14" s="1"/>
  <c r="E19" i="14"/>
  <c r="E21" i="14" s="1"/>
  <c r="D19" i="14"/>
  <c r="D21" i="14" s="1"/>
  <c r="C19" i="14"/>
  <c r="C21" i="14" s="1"/>
  <c r="M19" i="33"/>
  <c r="M21" i="33" s="1"/>
  <c r="L19" i="33"/>
  <c r="L21" i="33" s="1"/>
  <c r="K19" i="33"/>
  <c r="K21" i="33" s="1"/>
  <c r="J19" i="33"/>
  <c r="J21" i="33" s="1"/>
  <c r="I19" i="33"/>
  <c r="I21" i="33" s="1"/>
  <c r="H19" i="33"/>
  <c r="H21" i="33" s="1"/>
  <c r="G19" i="33"/>
  <c r="G21" i="33" s="1"/>
  <c r="F19" i="33"/>
  <c r="F21" i="33" s="1"/>
  <c r="E19" i="33"/>
  <c r="E21" i="33" s="1"/>
  <c r="D19" i="33"/>
  <c r="D21" i="33" s="1"/>
  <c r="C19" i="33"/>
  <c r="C21" i="33" s="1"/>
  <c r="M19" i="38"/>
  <c r="M21" i="38" s="1"/>
  <c r="L19" i="38"/>
  <c r="L21" i="38" s="1"/>
  <c r="K19" i="38"/>
  <c r="K21" i="38" s="1"/>
  <c r="J19" i="38"/>
  <c r="J21" i="38" s="1"/>
  <c r="I19" i="38"/>
  <c r="I21" i="38" s="1"/>
  <c r="H19" i="38"/>
  <c r="H21" i="38" s="1"/>
  <c r="G19" i="38"/>
  <c r="G21" i="38" s="1"/>
  <c r="F19" i="38"/>
  <c r="F21" i="38" s="1"/>
  <c r="M19" i="31"/>
  <c r="M21" i="31" s="1"/>
  <c r="L19" i="31"/>
  <c r="L21" i="31" s="1"/>
  <c r="K19" i="31"/>
  <c r="K21" i="31" s="1"/>
  <c r="J19" i="31"/>
  <c r="J21" i="31" s="1"/>
  <c r="I19" i="31"/>
  <c r="I21" i="31" s="1"/>
  <c r="H19" i="31"/>
  <c r="H21" i="31" s="1"/>
  <c r="G19" i="31"/>
  <c r="G21" i="31" s="1"/>
  <c r="F19" i="31"/>
  <c r="F21" i="31" s="1"/>
  <c r="C22" i="31"/>
  <c r="M19" i="51"/>
  <c r="M21" i="51" s="1"/>
  <c r="L19" i="51"/>
  <c r="L21" i="51" s="1"/>
  <c r="K19" i="51"/>
  <c r="K21" i="51" s="1"/>
  <c r="J19" i="51"/>
  <c r="J21" i="51" s="1"/>
  <c r="I19" i="51"/>
  <c r="I21" i="51" s="1"/>
  <c r="H19" i="51"/>
  <c r="H21" i="51" s="1"/>
  <c r="G19" i="51"/>
  <c r="G21" i="51" s="1"/>
  <c r="F19" i="51"/>
  <c r="F21" i="51" s="1"/>
  <c r="E19" i="51"/>
  <c r="E21" i="51" s="1"/>
  <c r="D19" i="51"/>
  <c r="D21" i="51" s="1"/>
  <c r="C19" i="51"/>
  <c r="C21" i="51" s="1"/>
  <c r="B19" i="51"/>
  <c r="B21" i="51" s="1"/>
  <c r="B22" i="51" s="1"/>
  <c r="C12" i="5"/>
  <c r="D22" i="51" l="1"/>
  <c r="C22" i="51"/>
  <c r="M19" i="5"/>
  <c r="M21" i="5" s="1"/>
  <c r="L19" i="5"/>
  <c r="L21" i="5" s="1"/>
  <c r="K19" i="5"/>
  <c r="K21" i="5" s="1"/>
  <c r="J19" i="5"/>
  <c r="J21" i="5" s="1"/>
  <c r="I19" i="5"/>
  <c r="I21" i="5" s="1"/>
  <c r="H19" i="5"/>
  <c r="H21" i="5" s="1"/>
  <c r="G19" i="5"/>
  <c r="G21" i="5" s="1"/>
  <c r="F19" i="5"/>
  <c r="F21" i="5" s="1"/>
  <c r="E19" i="5"/>
  <c r="E21" i="5" s="1"/>
  <c r="D19" i="5"/>
  <c r="D21" i="5" s="1"/>
  <c r="C19" i="5"/>
  <c r="C21" i="5" s="1"/>
  <c r="C15" i="6"/>
  <c r="C19" i="6" s="1"/>
  <c r="C21" i="6" s="1"/>
  <c r="M19" i="6"/>
  <c r="M21" i="6" s="1"/>
  <c r="L19" i="6"/>
  <c r="L21" i="6" s="1"/>
  <c r="K19" i="6"/>
  <c r="K21" i="6" s="1"/>
  <c r="J19" i="6"/>
  <c r="J21" i="6" s="1"/>
  <c r="I19" i="6"/>
  <c r="I21" i="6" s="1"/>
  <c r="H19" i="6"/>
  <c r="H21" i="6" s="1"/>
  <c r="G19" i="6"/>
  <c r="G21" i="6" s="1"/>
  <c r="F19" i="6"/>
  <c r="F21" i="6" s="1"/>
  <c r="E19" i="6"/>
  <c r="E21" i="6" s="1"/>
  <c r="D19" i="6"/>
  <c r="D21" i="6" s="1"/>
  <c r="M19" i="10"/>
  <c r="M21" i="10" s="1"/>
  <c r="L19" i="10"/>
  <c r="L21" i="10" s="1"/>
  <c r="K19" i="10"/>
  <c r="K21" i="10" s="1"/>
  <c r="J19" i="10"/>
  <c r="J21" i="10" s="1"/>
  <c r="I19" i="10"/>
  <c r="I21" i="10" s="1"/>
  <c r="H19" i="10"/>
  <c r="H21" i="10" s="1"/>
  <c r="G19" i="10"/>
  <c r="G21" i="10" s="1"/>
  <c r="F19" i="10"/>
  <c r="F21" i="10" s="1"/>
  <c r="E19" i="10"/>
  <c r="E21" i="10" s="1"/>
  <c r="D19" i="10"/>
  <c r="D21" i="10" s="1"/>
  <c r="C19" i="10"/>
  <c r="C21" i="10" s="1"/>
  <c r="M19" i="19"/>
  <c r="M21" i="19" s="1"/>
  <c r="L19" i="19"/>
  <c r="L21" i="19" s="1"/>
  <c r="K19" i="19"/>
  <c r="K21" i="19" s="1"/>
  <c r="J19" i="19"/>
  <c r="J21" i="19" s="1"/>
  <c r="I19" i="19"/>
  <c r="I21" i="19" s="1"/>
  <c r="H19" i="19"/>
  <c r="H21" i="19" s="1"/>
  <c r="G19" i="19"/>
  <c r="G21" i="19" s="1"/>
  <c r="F19" i="19"/>
  <c r="F21" i="19" s="1"/>
  <c r="E19" i="19"/>
  <c r="E21" i="19" s="1"/>
  <c r="D19" i="19"/>
  <c r="D21" i="19" s="1"/>
  <c r="C19" i="19"/>
  <c r="C21" i="19" s="1"/>
  <c r="M19" i="50"/>
  <c r="M21" i="50" s="1"/>
  <c r="L19" i="50"/>
  <c r="L21" i="50" s="1"/>
  <c r="K19" i="50"/>
  <c r="K21" i="50" s="1"/>
  <c r="J19" i="50"/>
  <c r="J21" i="50" s="1"/>
  <c r="I19" i="50"/>
  <c r="I21" i="50" s="1"/>
  <c r="H19" i="50"/>
  <c r="H21" i="50" s="1"/>
  <c r="G19" i="50"/>
  <c r="G21" i="50" s="1"/>
  <c r="F19" i="50"/>
  <c r="F21" i="50" s="1"/>
  <c r="E19" i="50"/>
  <c r="E21" i="50" s="1"/>
  <c r="D19" i="50"/>
  <c r="D21" i="50" s="1"/>
  <c r="B19" i="50"/>
  <c r="B21" i="50" s="1"/>
  <c r="B22" i="50" s="1"/>
  <c r="C19" i="50"/>
  <c r="C21" i="50" s="1"/>
  <c r="C9" i="16"/>
  <c r="C19" i="16" s="1"/>
  <c r="M19" i="16"/>
  <c r="M21" i="16" s="1"/>
  <c r="L19" i="16"/>
  <c r="L21" i="16" s="1"/>
  <c r="K19" i="16"/>
  <c r="K21" i="16" s="1"/>
  <c r="J19" i="16"/>
  <c r="J21" i="16" s="1"/>
  <c r="I19" i="16"/>
  <c r="I21" i="16" s="1"/>
  <c r="H19" i="16"/>
  <c r="H21" i="16" s="1"/>
  <c r="G19" i="16"/>
  <c r="G21" i="16" s="1"/>
  <c r="F19" i="16"/>
  <c r="F21" i="16" s="1"/>
  <c r="E19" i="16"/>
  <c r="E21" i="16" s="1"/>
  <c r="D19" i="16"/>
  <c r="D21" i="16" s="1"/>
  <c r="C20" i="4"/>
  <c r="M19" i="4"/>
  <c r="M21" i="4" s="1"/>
  <c r="L19" i="4"/>
  <c r="L21" i="4" s="1"/>
  <c r="K19" i="4"/>
  <c r="K21" i="4" s="1"/>
  <c r="J19" i="4"/>
  <c r="J21" i="4" s="1"/>
  <c r="I19" i="4"/>
  <c r="I21" i="4" s="1"/>
  <c r="H19" i="4"/>
  <c r="H21" i="4" s="1"/>
  <c r="G19" i="4"/>
  <c r="G21" i="4" s="1"/>
  <c r="F19" i="4"/>
  <c r="F21" i="4" s="1"/>
  <c r="E19" i="4"/>
  <c r="E21" i="4" s="1"/>
  <c r="D19" i="4"/>
  <c r="D21" i="4" s="1"/>
  <c r="C19" i="4"/>
  <c r="M19" i="17"/>
  <c r="M21" i="17" s="1"/>
  <c r="L19" i="17"/>
  <c r="L21" i="17" s="1"/>
  <c r="K19" i="17"/>
  <c r="K21" i="17" s="1"/>
  <c r="J19" i="17"/>
  <c r="J21" i="17" s="1"/>
  <c r="I19" i="17"/>
  <c r="I21" i="17" s="1"/>
  <c r="H19" i="17"/>
  <c r="H21" i="17" s="1"/>
  <c r="G19" i="17"/>
  <c r="G21" i="17" s="1"/>
  <c r="F19" i="17"/>
  <c r="F21" i="17" s="1"/>
  <c r="E19" i="17"/>
  <c r="E21" i="17" s="1"/>
  <c r="D19" i="17"/>
  <c r="D21" i="17" s="1"/>
  <c r="C19" i="17"/>
  <c r="C21" i="17" s="1"/>
  <c r="C12" i="49"/>
  <c r="C19" i="49" s="1"/>
  <c r="C21" i="49" s="1"/>
  <c r="M19" i="49"/>
  <c r="M21" i="49" s="1"/>
  <c r="L19" i="49"/>
  <c r="L21" i="49" s="1"/>
  <c r="K19" i="49"/>
  <c r="K21" i="49" s="1"/>
  <c r="J19" i="49"/>
  <c r="J21" i="49" s="1"/>
  <c r="I19" i="49"/>
  <c r="I21" i="49" s="1"/>
  <c r="H19" i="49"/>
  <c r="H21" i="49" s="1"/>
  <c r="G19" i="49"/>
  <c r="G21" i="49" s="1"/>
  <c r="F19" i="49"/>
  <c r="F21" i="49" s="1"/>
  <c r="E19" i="49"/>
  <c r="E21" i="49" s="1"/>
  <c r="D19" i="49"/>
  <c r="D21" i="49" s="1"/>
  <c r="B19" i="49"/>
  <c r="B21" i="49" s="1"/>
  <c r="B22" i="49" s="1"/>
  <c r="C12" i="29"/>
  <c r="C19" i="29" s="1"/>
  <c r="C21" i="29" s="1"/>
  <c r="M19" i="29"/>
  <c r="M21" i="29" s="1"/>
  <c r="L19" i="29"/>
  <c r="L21" i="29" s="1"/>
  <c r="K19" i="29"/>
  <c r="K21" i="29" s="1"/>
  <c r="J19" i="29"/>
  <c r="J21" i="29" s="1"/>
  <c r="I19" i="29"/>
  <c r="I21" i="29" s="1"/>
  <c r="H19" i="29"/>
  <c r="H21" i="29" s="1"/>
  <c r="G19" i="29"/>
  <c r="G21" i="29" s="1"/>
  <c r="F19" i="29"/>
  <c r="F21" i="29" s="1"/>
  <c r="E19" i="29"/>
  <c r="E21" i="29" s="1"/>
  <c r="D19" i="29"/>
  <c r="D21" i="29" s="1"/>
  <c r="C15" i="3"/>
  <c r="C19" i="3" s="1"/>
  <c r="C21" i="3" s="1"/>
  <c r="M19" i="3"/>
  <c r="M21" i="3" s="1"/>
  <c r="L19" i="3"/>
  <c r="L21" i="3" s="1"/>
  <c r="K19" i="3"/>
  <c r="K21" i="3" s="1"/>
  <c r="J19" i="3"/>
  <c r="J21" i="3" s="1"/>
  <c r="I19" i="3"/>
  <c r="I21" i="3" s="1"/>
  <c r="H19" i="3"/>
  <c r="H21" i="3" s="1"/>
  <c r="G19" i="3"/>
  <c r="G21" i="3" s="1"/>
  <c r="F19" i="3"/>
  <c r="F21" i="3" s="1"/>
  <c r="E19" i="3"/>
  <c r="E21" i="3" s="1"/>
  <c r="D19" i="3"/>
  <c r="D21" i="3" s="1"/>
  <c r="C12" i="12"/>
  <c r="C19" i="12" s="1"/>
  <c r="C21" i="12" s="1"/>
  <c r="M19" i="12"/>
  <c r="M21" i="12" s="1"/>
  <c r="L19" i="12"/>
  <c r="L21" i="12" s="1"/>
  <c r="K19" i="12"/>
  <c r="K21" i="12" s="1"/>
  <c r="J19" i="12"/>
  <c r="J21" i="12" s="1"/>
  <c r="I19" i="12"/>
  <c r="I21" i="12" s="1"/>
  <c r="H19" i="12"/>
  <c r="H21" i="12" s="1"/>
  <c r="G19" i="12"/>
  <c r="G21" i="12" s="1"/>
  <c r="F19" i="12"/>
  <c r="F21" i="12" s="1"/>
  <c r="E19" i="12"/>
  <c r="E21" i="12" s="1"/>
  <c r="D19" i="12"/>
  <c r="D21" i="12" s="1"/>
  <c r="C19" i="9"/>
  <c r="C21" i="9" s="1"/>
  <c r="M19" i="9"/>
  <c r="M21" i="9" s="1"/>
  <c r="L19" i="9"/>
  <c r="L21" i="9" s="1"/>
  <c r="K19" i="9"/>
  <c r="K21" i="9" s="1"/>
  <c r="J19" i="9"/>
  <c r="J21" i="9" s="1"/>
  <c r="I19" i="9"/>
  <c r="I21" i="9" s="1"/>
  <c r="H19" i="9"/>
  <c r="H21" i="9" s="1"/>
  <c r="G19" i="9"/>
  <c r="G21" i="9" s="1"/>
  <c r="F19" i="9"/>
  <c r="F21" i="9" s="1"/>
  <c r="E19" i="9"/>
  <c r="E21" i="9" s="1"/>
  <c r="C12" i="45"/>
  <c r="C15" i="45"/>
  <c r="L21" i="45"/>
  <c r="M19" i="45"/>
  <c r="M21" i="45" s="1"/>
  <c r="L19" i="45"/>
  <c r="K19" i="45"/>
  <c r="K21" i="45" s="1"/>
  <c r="J19" i="45"/>
  <c r="J21" i="45" s="1"/>
  <c r="I19" i="45"/>
  <c r="I21" i="45" s="1"/>
  <c r="H19" i="45"/>
  <c r="H21" i="45" s="1"/>
  <c r="G19" i="45"/>
  <c r="G21" i="45" s="1"/>
  <c r="F19" i="45"/>
  <c r="F21" i="45" s="1"/>
  <c r="E19" i="45"/>
  <c r="E21" i="45" s="1"/>
  <c r="D19" i="45"/>
  <c r="D21" i="45" s="1"/>
  <c r="M19" i="11"/>
  <c r="M21" i="11" s="1"/>
  <c r="L19" i="11"/>
  <c r="L21" i="11" s="1"/>
  <c r="K19" i="11"/>
  <c r="K21" i="11" s="1"/>
  <c r="J19" i="11"/>
  <c r="J21" i="11" s="1"/>
  <c r="I19" i="11"/>
  <c r="I21" i="11" s="1"/>
  <c r="H19" i="11"/>
  <c r="H21" i="11" s="1"/>
  <c r="G19" i="11"/>
  <c r="G21" i="11" s="1"/>
  <c r="F19" i="11"/>
  <c r="F21" i="11" s="1"/>
  <c r="E19" i="11"/>
  <c r="E21" i="11" s="1"/>
  <c r="D19" i="11"/>
  <c r="D21" i="11" s="1"/>
  <c r="C19" i="11"/>
  <c r="C21" i="11" s="1"/>
  <c r="C20" i="23"/>
  <c r="C10" i="23"/>
  <c r="C19" i="23" s="1"/>
  <c r="M19" i="23"/>
  <c r="M21" i="23" s="1"/>
  <c r="L19" i="23"/>
  <c r="L21" i="23" s="1"/>
  <c r="K19" i="23"/>
  <c r="K21" i="23" s="1"/>
  <c r="J19" i="23"/>
  <c r="J21" i="23" s="1"/>
  <c r="I19" i="23"/>
  <c r="I21" i="23" s="1"/>
  <c r="H19" i="23"/>
  <c r="H21" i="23" s="1"/>
  <c r="G19" i="23"/>
  <c r="G21" i="23" s="1"/>
  <c r="F19" i="23"/>
  <c r="F21" i="23" s="1"/>
  <c r="E19" i="23"/>
  <c r="E21" i="23" s="1"/>
  <c r="D19" i="23"/>
  <c r="D21" i="23" s="1"/>
  <c r="D22" i="9" l="1"/>
  <c r="E22" i="9"/>
  <c r="C22" i="9"/>
  <c r="E22" i="49"/>
  <c r="D22" i="49"/>
  <c r="C22" i="49"/>
  <c r="C22" i="50"/>
  <c r="E22" i="50"/>
  <c r="D22" i="50"/>
  <c r="C21" i="16"/>
  <c r="C21" i="4"/>
  <c r="C19" i="45"/>
  <c r="C21" i="45" s="1"/>
  <c r="C21" i="23"/>
  <c r="L21" i="15"/>
  <c r="M19" i="15"/>
  <c r="M21" i="15" s="1"/>
  <c r="L19" i="15"/>
  <c r="K19" i="15"/>
  <c r="K21" i="15" s="1"/>
  <c r="J19" i="15"/>
  <c r="J21" i="15" s="1"/>
  <c r="I19" i="15"/>
  <c r="I21" i="15" s="1"/>
  <c r="H19" i="15"/>
  <c r="H21" i="15" s="1"/>
  <c r="G19" i="15"/>
  <c r="G21" i="15" s="1"/>
  <c r="F19" i="15"/>
  <c r="F21" i="15" s="1"/>
  <c r="E19" i="15"/>
  <c r="E21" i="15" s="1"/>
  <c r="D19" i="15"/>
  <c r="D21" i="15" s="1"/>
  <c r="C19" i="15"/>
  <c r="C21" i="15" s="1"/>
  <c r="C19" i="30" l="1"/>
  <c r="C21" i="30" s="1"/>
  <c r="M19" i="30"/>
  <c r="M21" i="30" s="1"/>
  <c r="L19" i="30"/>
  <c r="L21" i="30" s="1"/>
  <c r="K19" i="30"/>
  <c r="K21" i="30" s="1"/>
  <c r="J19" i="30"/>
  <c r="J21" i="30" s="1"/>
  <c r="I19" i="30"/>
  <c r="I21" i="30" s="1"/>
  <c r="H19" i="30"/>
  <c r="H21" i="30" s="1"/>
  <c r="G19" i="30"/>
  <c r="G21" i="30" s="1"/>
  <c r="F19" i="30"/>
  <c r="F21" i="30" s="1"/>
  <c r="E19" i="30"/>
  <c r="E21" i="30" s="1"/>
  <c r="D19" i="30"/>
  <c r="D21" i="30" s="1"/>
  <c r="C19" i="21"/>
  <c r="C21" i="21" s="1"/>
  <c r="M19" i="21"/>
  <c r="M21" i="21" s="1"/>
  <c r="L19" i="21"/>
  <c r="L21" i="21" s="1"/>
  <c r="K19" i="21"/>
  <c r="K21" i="21" s="1"/>
  <c r="J19" i="21"/>
  <c r="J21" i="21" s="1"/>
  <c r="I19" i="21"/>
  <c r="I21" i="21" s="1"/>
  <c r="H19" i="21"/>
  <c r="H21" i="21" s="1"/>
  <c r="G19" i="21"/>
  <c r="G21" i="21" s="1"/>
  <c r="F19" i="21"/>
  <c r="F21" i="21" s="1"/>
  <c r="E19" i="21"/>
  <c r="E21" i="21" s="1"/>
  <c r="D19" i="21"/>
  <c r="D21" i="21" s="1"/>
  <c r="C10" i="26"/>
  <c r="C19" i="26" s="1"/>
  <c r="C21" i="26" s="1"/>
  <c r="M19" i="26"/>
  <c r="M21" i="26" s="1"/>
  <c r="L19" i="26"/>
  <c r="L21" i="26" s="1"/>
  <c r="K19" i="26"/>
  <c r="K21" i="26" s="1"/>
  <c r="J19" i="26"/>
  <c r="J21" i="26" s="1"/>
  <c r="I19" i="26"/>
  <c r="I21" i="26" s="1"/>
  <c r="H19" i="26"/>
  <c r="H21" i="26" s="1"/>
  <c r="G19" i="26"/>
  <c r="G21" i="26" s="1"/>
  <c r="F19" i="26"/>
  <c r="F21" i="26" s="1"/>
  <c r="E19" i="26"/>
  <c r="E21" i="26" s="1"/>
  <c r="D19" i="26"/>
  <c r="D21" i="26" s="1"/>
  <c r="M19" i="2"/>
  <c r="M21" i="2" s="1"/>
  <c r="L19" i="2"/>
  <c r="L21" i="2" s="1"/>
  <c r="K19" i="2"/>
  <c r="K21" i="2" s="1"/>
  <c r="J19" i="2"/>
  <c r="J21" i="2" s="1"/>
  <c r="I19" i="2"/>
  <c r="I21" i="2" s="1"/>
  <c r="H19" i="2"/>
  <c r="H21" i="2" s="1"/>
  <c r="G19" i="2"/>
  <c r="G21" i="2" s="1"/>
  <c r="F19" i="2"/>
  <c r="F21" i="2" s="1"/>
  <c r="E19" i="2"/>
  <c r="E21" i="2" s="1"/>
  <c r="D19" i="2"/>
  <c r="D21" i="2" s="1"/>
  <c r="C19" i="2"/>
  <c r="C21" i="2" s="1"/>
  <c r="C19" i="24"/>
  <c r="C21" i="24" s="1"/>
  <c r="M19" i="24"/>
  <c r="M21" i="24" s="1"/>
  <c r="L19" i="24"/>
  <c r="L21" i="24" s="1"/>
  <c r="K19" i="24"/>
  <c r="K21" i="24" s="1"/>
  <c r="J19" i="24"/>
  <c r="J21" i="24" s="1"/>
  <c r="I19" i="24"/>
  <c r="I21" i="24" s="1"/>
  <c r="H19" i="24"/>
  <c r="H21" i="24" s="1"/>
  <c r="G19" i="24"/>
  <c r="G21" i="24" s="1"/>
  <c r="F19" i="24"/>
  <c r="F21" i="24" s="1"/>
  <c r="E19" i="24"/>
  <c r="E21" i="24" s="1"/>
  <c r="D19" i="24"/>
  <c r="D21" i="24" s="1"/>
  <c r="M19" i="48"/>
  <c r="M21" i="48" s="1"/>
  <c r="L19" i="48"/>
  <c r="L21" i="48" s="1"/>
  <c r="K19" i="48"/>
  <c r="K21" i="48" s="1"/>
  <c r="J19" i="48"/>
  <c r="J21" i="48" s="1"/>
  <c r="I19" i="48"/>
  <c r="I21" i="48" s="1"/>
  <c r="H19" i="48"/>
  <c r="H21" i="48" s="1"/>
  <c r="G19" i="48"/>
  <c r="G21" i="48" s="1"/>
  <c r="F19" i="48"/>
  <c r="F21" i="48" s="1"/>
  <c r="E19" i="48"/>
  <c r="E21" i="48" s="1"/>
  <c r="D19" i="48"/>
  <c r="D21" i="48" s="1"/>
  <c r="M19" i="40"/>
  <c r="M21" i="40" s="1"/>
  <c r="L19" i="40"/>
  <c r="L21" i="40" s="1"/>
  <c r="K19" i="40"/>
  <c r="K21" i="40" s="1"/>
  <c r="J19" i="40"/>
  <c r="J21" i="40" s="1"/>
  <c r="I19" i="40"/>
  <c r="I21" i="40" s="1"/>
  <c r="H19" i="40"/>
  <c r="H21" i="40" s="1"/>
  <c r="G19" i="40"/>
  <c r="G21" i="40" s="1"/>
  <c r="F19" i="40"/>
  <c r="F21" i="40" s="1"/>
  <c r="E19" i="40"/>
  <c r="E21" i="40" s="1"/>
  <c r="D19" i="40"/>
  <c r="D21" i="40" s="1"/>
  <c r="C21" i="40" l="1"/>
  <c r="C19" i="40"/>
  <c r="C19" i="48" l="1"/>
  <c r="C21" i="48" s="1"/>
  <c r="B19" i="48"/>
  <c r="B21" i="48"/>
  <c r="B22" i="48" s="1"/>
  <c r="E22" i="48" l="1"/>
  <c r="C22" i="48"/>
  <c r="D22" i="48"/>
  <c r="B21" i="44"/>
  <c r="B22" i="44" s="1"/>
  <c r="B19" i="44"/>
  <c r="B19" i="11"/>
  <c r="B21" i="11" s="1"/>
  <c r="B19" i="10"/>
  <c r="B21" i="10" s="1"/>
  <c r="E22" i="11" l="1"/>
  <c r="C22" i="11"/>
  <c r="D22" i="11"/>
  <c r="E22" i="10"/>
  <c r="D22" i="10"/>
  <c r="C22" i="10"/>
  <c r="B22" i="10"/>
  <c r="B22" i="11"/>
  <c r="B19" i="30"/>
  <c r="B21" i="30" s="1"/>
  <c r="B19" i="33"/>
  <c r="B21" i="33" s="1"/>
  <c r="B19" i="26"/>
  <c r="B21" i="26" s="1"/>
  <c r="B19" i="28"/>
  <c r="B21" i="28" s="1"/>
  <c r="B22" i="28" s="1"/>
  <c r="B19" i="3"/>
  <c r="B19" i="45"/>
  <c r="B21" i="45" s="1"/>
  <c r="B19" i="21"/>
  <c r="B21" i="21" s="1"/>
  <c r="B22" i="41"/>
  <c r="B19" i="40"/>
  <c r="B21" i="40" s="1"/>
  <c r="C22" i="45" l="1"/>
  <c r="E22" i="45"/>
  <c r="D22" i="45"/>
  <c r="E22" i="33"/>
  <c r="C22" i="33"/>
  <c r="D22" i="33"/>
  <c r="E22" i="40"/>
  <c r="C22" i="40"/>
  <c r="D22" i="40"/>
  <c r="B22" i="40"/>
  <c r="E22" i="21"/>
  <c r="C22" i="21"/>
  <c r="D22" i="21"/>
  <c r="B22" i="26"/>
  <c r="E22" i="26"/>
  <c r="C22" i="26"/>
  <c r="D22" i="26"/>
  <c r="E22" i="30"/>
  <c r="D22" i="30"/>
  <c r="C22" i="30"/>
  <c r="B22" i="31"/>
  <c r="B22" i="33"/>
  <c r="B22" i="21"/>
  <c r="B22" i="30"/>
  <c r="B19" i="25"/>
  <c r="B21" i="25" s="1"/>
  <c r="B19" i="6"/>
  <c r="B21" i="6" s="1"/>
  <c r="B19" i="4"/>
  <c r="B21" i="4" s="1"/>
  <c r="B19" i="8"/>
  <c r="B21" i="8" s="1"/>
  <c r="B19" i="37"/>
  <c r="B21" i="37" s="1"/>
  <c r="B19" i="46"/>
  <c r="B21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B19" i="15"/>
  <c r="B21" i="15" s="1"/>
  <c r="B21" i="3"/>
  <c r="B19" i="16"/>
  <c r="B21" i="16" s="1"/>
  <c r="B19" i="17"/>
  <c r="B21" i="17" s="1"/>
  <c r="B19" i="14"/>
  <c r="B21" i="14" s="1"/>
  <c r="B19" i="12"/>
  <c r="B21" i="12" s="1"/>
  <c r="B19" i="7"/>
  <c r="B21" i="7" s="1"/>
  <c r="B19" i="5"/>
  <c r="B21" i="5" s="1"/>
  <c r="B19" i="2"/>
  <c r="B21" i="2" s="1"/>
  <c r="B19" i="29"/>
  <c r="B21" i="29" s="1"/>
  <c r="C22" i="29" l="1"/>
  <c r="E22" i="29"/>
  <c r="D22" i="29"/>
  <c r="B22" i="29"/>
  <c r="C22" i="12"/>
  <c r="E22" i="12"/>
  <c r="D22" i="12"/>
  <c r="E22" i="17"/>
  <c r="C22" i="17"/>
  <c r="D22" i="17"/>
  <c r="E22" i="3"/>
  <c r="C22" i="3"/>
  <c r="D22" i="3"/>
  <c r="E22" i="23"/>
  <c r="C22" i="23"/>
  <c r="D22" i="23"/>
  <c r="E22" i="22"/>
  <c r="C22" i="22"/>
  <c r="D22" i="22"/>
  <c r="B22" i="35"/>
  <c r="E22" i="35"/>
  <c r="C22" i="35"/>
  <c r="D22" i="35"/>
  <c r="B22" i="8"/>
  <c r="E22" i="8"/>
  <c r="C22" i="8"/>
  <c r="D22" i="8"/>
  <c r="E22" i="6"/>
  <c r="D22" i="6"/>
  <c r="C22" i="6"/>
  <c r="D22" i="5"/>
  <c r="C22" i="5"/>
  <c r="E22" i="5"/>
  <c r="E22" i="2"/>
  <c r="D22" i="2"/>
  <c r="C22" i="2"/>
  <c r="E22" i="7"/>
  <c r="C22" i="7"/>
  <c r="D22" i="7"/>
  <c r="E22" i="14"/>
  <c r="C22" i="14"/>
  <c r="D22" i="14"/>
  <c r="E22" i="16"/>
  <c r="C22" i="16"/>
  <c r="D22" i="16"/>
  <c r="E22" i="15"/>
  <c r="C22" i="15"/>
  <c r="D22" i="15"/>
  <c r="E22" i="19"/>
  <c r="C22" i="19"/>
  <c r="D22" i="19"/>
  <c r="E22" i="27"/>
  <c r="C22" i="27"/>
  <c r="B22" i="27"/>
  <c r="D22" i="27"/>
  <c r="E22" i="24"/>
  <c r="C22" i="24"/>
  <c r="D22" i="24"/>
  <c r="E22" i="37"/>
  <c r="C22" i="37"/>
  <c r="D22" i="37"/>
  <c r="D22" i="4"/>
  <c r="E22" i="4"/>
  <c r="C22" i="4"/>
  <c r="E22" i="25"/>
  <c r="C22" i="25"/>
  <c r="B22" i="25"/>
  <c r="D22" i="25"/>
  <c r="B22" i="3"/>
  <c r="B22" i="23"/>
  <c r="B22" i="24"/>
  <c r="B22" i="15"/>
  <c r="B22" i="19"/>
  <c r="B22" i="12"/>
  <c r="B19" i="20"/>
  <c r="B21" i="20" s="1"/>
  <c r="B22" i="9"/>
  <c r="B22" i="2"/>
  <c r="B22" i="17"/>
  <c r="B22" i="4"/>
  <c r="B22" i="14"/>
  <c r="B22" i="16"/>
  <c r="B22" i="7"/>
  <c r="B22" i="6"/>
  <c r="B22" i="5"/>
  <c r="B22" i="37"/>
  <c r="B22" i="22"/>
  <c r="B22" i="46"/>
  <c r="D22" i="20" l="1"/>
  <c r="E22" i="20"/>
  <c r="C22" i="20"/>
  <c r="B22" i="20"/>
  <c r="B22" i="45" l="1"/>
</calcChain>
</file>

<file path=xl/sharedStrings.xml><?xml version="1.0" encoding="utf-8"?>
<sst xmlns="http://schemas.openxmlformats.org/spreadsheetml/2006/main" count="1509" uniqueCount="89">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</sst>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3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zoomScaleNormal="100" workbookViewId="0">
      <selection activeCell="E20" sqref="E20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 x14ac:dyDescent="0.25">
      <c r="A2" s="178" t="s">
        <v>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 x14ac:dyDescent="0.25">
      <c r="A3" s="181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5" t="s">
        <v>11</v>
      </c>
    </row>
    <row r="4" spans="1:14" s="58" customFormat="1" ht="11.25" x14ac:dyDescent="0.25">
      <c r="A4" s="182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 x14ac:dyDescent="0.2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 x14ac:dyDescent="0.2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 x14ac:dyDescent="0.2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 x14ac:dyDescent="0.2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 x14ac:dyDescent="0.2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 x14ac:dyDescent="0.2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 x14ac:dyDescent="0.2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 x14ac:dyDescent="0.2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4500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15" customFormat="1" ht="15" customHeight="1" x14ac:dyDescent="0.2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 x14ac:dyDescent="0.2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 x14ac:dyDescent="0.2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 x14ac:dyDescent="0.2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 x14ac:dyDescent="0.2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4500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 x14ac:dyDescent="0.25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4500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 x14ac:dyDescent="0.25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>
        <f>AVERAGE($B$21:E21)</f>
        <v>4550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71" t="s">
        <v>13</v>
      </c>
      <c r="B23" s="170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 x14ac:dyDescent="0.2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 x14ac:dyDescent="0.2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 x14ac:dyDescent="0.2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 x14ac:dyDescent="0.2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 x14ac:dyDescent="0.2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 x14ac:dyDescent="0.2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9">
        <v>0</v>
      </c>
      <c r="C18" s="100">
        <v>3470</v>
      </c>
      <c r="D18" s="100">
        <v>0</v>
      </c>
      <c r="E18" s="96">
        <v>2775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2775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2775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>
        <f>AVERAGE($B$21:E21)</f>
        <v>1561.25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 x14ac:dyDescent="0.2">
      <c r="A26" s="30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 x14ac:dyDescent="0.2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 x14ac:dyDescent="0.2">
      <c r="A12" s="88" t="s">
        <v>27</v>
      </c>
      <c r="B12" s="113">
        <v>4200</v>
      </c>
      <c r="C12" s="98">
        <v>4200</v>
      </c>
      <c r="D12" s="98">
        <v>4200</v>
      </c>
      <c r="E12" s="98">
        <v>4200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 x14ac:dyDescent="0.2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 x14ac:dyDescent="0.2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 x14ac:dyDescent="0.2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 x14ac:dyDescent="0.2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4200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4200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>
        <f>AVERAGE($B$21:E21)</f>
        <v>4200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54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2500</v>
      </c>
      <c r="C5" s="96">
        <v>2500</v>
      </c>
      <c r="D5" s="96">
        <v>2500</v>
      </c>
      <c r="E5" s="96">
        <v>2500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3">
        <v>911.16</v>
      </c>
      <c r="C7" s="96">
        <v>685.32</v>
      </c>
      <c r="D7" s="96">
        <v>627.29</v>
      </c>
      <c r="E7" s="96">
        <v>607.17999999999995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3">
        <v>42.3</v>
      </c>
      <c r="C8" s="96">
        <v>42.56</v>
      </c>
      <c r="D8" s="96">
        <v>42.3</v>
      </c>
      <c r="E8" s="96">
        <v>42.3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607.35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3">
        <v>265.01</v>
      </c>
      <c r="C10" s="96">
        <v>329.19</v>
      </c>
      <c r="D10" s="96">
        <v>406.9</v>
      </c>
      <c r="E10" s="96">
        <v>259.72000000000003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 x14ac:dyDescent="0.2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 x14ac:dyDescent="0.2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 x14ac:dyDescent="0.2">
      <c r="A13" s="88" t="s">
        <v>28</v>
      </c>
      <c r="B13" s="114">
        <v>0</v>
      </c>
      <c r="C13" s="98">
        <v>0</v>
      </c>
      <c r="D13" s="98">
        <v>0</v>
      </c>
      <c r="E13" s="96">
        <v>1026.27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 x14ac:dyDescent="0.2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 x14ac:dyDescent="0.2">
      <c r="A15" s="88" t="s">
        <v>30</v>
      </c>
      <c r="B15" s="114">
        <v>199</v>
      </c>
      <c r="C15" s="98">
        <v>117.5</v>
      </c>
      <c r="D15" s="98">
        <v>80</v>
      </c>
      <c r="E15" s="96">
        <v>200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 x14ac:dyDescent="0.2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5242.82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116">
        <v>123.04</v>
      </c>
      <c r="C20" s="98">
        <v>116.22</v>
      </c>
      <c r="D20" s="98">
        <v>52.17</v>
      </c>
      <c r="E20" s="98">
        <v>642.82000000000005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4600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>
        <f>AVERAGE($B$21:E21)</f>
        <v>4239.2250000000004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3"/>
  <sheetViews>
    <sheetView zoomScaleNormal="100" workbookViewId="0">
      <selection activeCell="E19" sqref="E19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 x14ac:dyDescent="0.3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 x14ac:dyDescent="0.3">
      <c r="A2" s="178" t="s">
        <v>55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 x14ac:dyDescent="0.25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 x14ac:dyDescent="0.25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 x14ac:dyDescent="0.25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 x14ac:dyDescent="0.25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 x14ac:dyDescent="0.25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 x14ac:dyDescent="0.25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f>122.67+59.99</f>
        <v>182.66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 x14ac:dyDescent="0.25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 x14ac:dyDescent="0.25">
      <c r="A12" s="88" t="s">
        <v>27</v>
      </c>
      <c r="B12" s="114">
        <v>1750</v>
      </c>
      <c r="C12" s="98">
        <v>1507.52</v>
      </c>
      <c r="D12" s="98">
        <v>1750</v>
      </c>
      <c r="E12" s="96">
        <v>1693.5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9" customFormat="1" ht="15" customHeight="1" x14ac:dyDescent="0.25">
      <c r="A13" s="88" t="s">
        <v>28</v>
      </c>
      <c r="B13" s="103">
        <v>0</v>
      </c>
      <c r="C13" s="98">
        <v>0</v>
      </c>
      <c r="D13" s="98">
        <v>0</v>
      </c>
      <c r="E13" s="96">
        <v>270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 x14ac:dyDescent="0.25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9" customFormat="1" ht="15" customHeight="1" x14ac:dyDescent="0.25">
      <c r="A15" s="89" t="s">
        <v>30</v>
      </c>
      <c r="B15" s="114">
        <v>1301.7</v>
      </c>
      <c r="C15" s="98">
        <v>385.6</v>
      </c>
      <c r="D15" s="98">
        <v>1667.94</v>
      </c>
      <c r="E15" s="96">
        <f>409.4+189.8+1254.64</f>
        <v>1853.8400000000001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 x14ac:dyDescent="0.25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 x14ac:dyDescent="0.25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 x14ac:dyDescent="0.3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 x14ac:dyDescent="0.3">
      <c r="A19" s="67" t="s">
        <v>34</v>
      </c>
      <c r="B19" s="69">
        <f>SUM(B5:B18)</f>
        <v>3051.7</v>
      </c>
      <c r="C19" s="101">
        <f t="shared" ref="C19:M19" si="0">SUM(C5:C18)</f>
        <v>1893.12</v>
      </c>
      <c r="D19" s="101">
        <f t="shared" si="0"/>
        <v>3600.6000000000004</v>
      </c>
      <c r="E19" s="101">
        <f t="shared" si="0"/>
        <v>4000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 x14ac:dyDescent="0.3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 x14ac:dyDescent="0.3">
      <c r="A21" s="67" t="s">
        <v>15</v>
      </c>
      <c r="B21" s="69">
        <f>B19-B20</f>
        <v>3051.7</v>
      </c>
      <c r="C21" s="101">
        <f t="shared" ref="C21:M21" si="1">C19-C20</f>
        <v>567.04999999999995</v>
      </c>
      <c r="D21" s="101">
        <f t="shared" si="1"/>
        <v>3600.0000000000005</v>
      </c>
      <c r="E21" s="101">
        <f t="shared" si="1"/>
        <v>4000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 x14ac:dyDescent="0.3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>
        <f>AVERAGE($B$21:E21)</f>
        <v>2804.6875</v>
      </c>
      <c r="F22" s="111"/>
      <c r="G22" s="111"/>
      <c r="H22" s="111"/>
      <c r="I22" s="111"/>
      <c r="J22" s="111"/>
      <c r="K22" s="111"/>
      <c r="L22" s="111"/>
      <c r="M22" s="112"/>
    </row>
    <row r="23" spans="1:13" s="156" customFormat="1" ht="15" customHeight="1" thickBot="1" x14ac:dyDescent="0.3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B25" s="7" t="s">
        <v>18</v>
      </c>
    </row>
    <row r="33" spans="13:13" x14ac:dyDescent="0.2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938.34</v>
      </c>
      <c r="C5" s="113">
        <v>938.34</v>
      </c>
      <c r="D5" s="113">
        <v>938.34</v>
      </c>
      <c r="E5" s="113">
        <v>938.34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3">
        <v>144.59</v>
      </c>
      <c r="C7" s="96">
        <v>104.96</v>
      </c>
      <c r="D7" s="96">
        <v>203.67</v>
      </c>
      <c r="E7" s="96">
        <v>233.78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 x14ac:dyDescent="0.2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 x14ac:dyDescent="0.2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 x14ac:dyDescent="0.2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 x14ac:dyDescent="0.2">
      <c r="A14" s="88" t="s">
        <v>29</v>
      </c>
      <c r="B14" s="113">
        <v>3500</v>
      </c>
      <c r="C14" s="113">
        <v>3500</v>
      </c>
      <c r="D14" s="113">
        <v>3500</v>
      </c>
      <c r="E14" s="113">
        <v>3500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 x14ac:dyDescent="0.2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 x14ac:dyDescent="0.2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4672.12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116">
        <v>2.87</v>
      </c>
      <c r="C20" s="98">
        <v>0</v>
      </c>
      <c r="D20" s="98">
        <v>42.01</v>
      </c>
      <c r="E20" s="98">
        <v>72.12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4600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>
        <f>AVERAGE($B$21:E21)</f>
        <v>4580.84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57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4000</v>
      </c>
      <c r="C5" s="96">
        <v>4000</v>
      </c>
      <c r="D5" s="96">
        <v>4000</v>
      </c>
      <c r="E5" s="96">
        <v>4000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870.36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3">
        <v>239</v>
      </c>
      <c r="C8" s="96">
        <v>123.48</v>
      </c>
      <c r="D8" s="96">
        <v>153.75</v>
      </c>
      <c r="E8" s="96">
        <v>100.96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f>385.32+146.14</f>
        <v>531.46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3">
        <v>165.7</v>
      </c>
      <c r="C10" s="96">
        <v>181.83</v>
      </c>
      <c r="D10" s="96">
        <v>0</v>
      </c>
      <c r="E10" s="96">
        <v>198.03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 x14ac:dyDescent="0.2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 x14ac:dyDescent="0.2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 x14ac:dyDescent="0.2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 x14ac:dyDescent="0.2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 x14ac:dyDescent="0.2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 x14ac:dyDescent="0.2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5700.8099999999995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 x14ac:dyDescent="0.25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1100.81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 x14ac:dyDescent="0.25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 x14ac:dyDescent="0.3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 x14ac:dyDescent="0.3">
      <c r="A2" s="178" t="s">
        <v>58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 x14ac:dyDescent="0.25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 x14ac:dyDescent="0.25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 x14ac:dyDescent="0.25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 x14ac:dyDescent="0.25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 x14ac:dyDescent="0.25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 x14ac:dyDescent="0.25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 x14ac:dyDescent="0.25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9" customFormat="1" ht="15" customHeight="1" x14ac:dyDescent="0.25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8" customFormat="1" ht="15" customHeight="1" x14ac:dyDescent="0.25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 x14ac:dyDescent="0.25">
      <c r="A14" s="88" t="s">
        <v>29</v>
      </c>
      <c r="B14" s="114">
        <v>2500</v>
      </c>
      <c r="C14" s="98">
        <v>2500</v>
      </c>
      <c r="D14" s="98">
        <v>2500</v>
      </c>
      <c r="E14" s="98">
        <v>2500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8" customFormat="1" ht="15" customHeight="1" x14ac:dyDescent="0.25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f>205.2+223.1</f>
        <v>428.29999999999995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 x14ac:dyDescent="0.25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 x14ac:dyDescent="0.25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 x14ac:dyDescent="0.3">
      <c r="A18" s="90" t="s">
        <v>33</v>
      </c>
      <c r="B18" s="160">
        <v>1610</v>
      </c>
      <c r="C18" s="100">
        <v>1570</v>
      </c>
      <c r="D18" s="100">
        <v>1480</v>
      </c>
      <c r="E18" s="96">
        <v>1600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 x14ac:dyDescent="0.3">
      <c r="A19" s="67" t="s">
        <v>34</v>
      </c>
      <c r="B19" s="69">
        <f>SUM(B5:B18)</f>
        <v>4581.6000000000004</v>
      </c>
      <c r="C19" s="101">
        <f t="shared" ref="C19:M19" si="0">SUM(C5:C18)</f>
        <v>4609.95</v>
      </c>
      <c r="D19" s="101">
        <f t="shared" si="0"/>
        <v>4463.75</v>
      </c>
      <c r="E19" s="101">
        <f t="shared" si="0"/>
        <v>4528.3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 x14ac:dyDescent="0.3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 x14ac:dyDescent="0.3">
      <c r="A21" s="67" t="s">
        <v>15</v>
      </c>
      <c r="B21" s="69">
        <f>B19-B20</f>
        <v>4581.6000000000004</v>
      </c>
      <c r="C21" s="101">
        <f t="shared" ref="C21:M21" si="1">C19-C20</f>
        <v>4600</v>
      </c>
      <c r="D21" s="101">
        <f t="shared" si="1"/>
        <v>4463.75</v>
      </c>
      <c r="E21" s="101">
        <f t="shared" si="1"/>
        <v>4528.3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 x14ac:dyDescent="0.3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>
        <f>AVERAGE($B$21:E21)</f>
        <v>4543.4125000000004</v>
      </c>
      <c r="F22" s="111"/>
      <c r="G22" s="111"/>
      <c r="H22" s="111"/>
      <c r="I22" s="111"/>
      <c r="J22" s="111"/>
      <c r="K22" s="111"/>
      <c r="L22" s="111"/>
      <c r="M22" s="112"/>
    </row>
    <row r="23" spans="1:13" s="156" customFormat="1" ht="15" customHeight="1" thickBot="1" x14ac:dyDescent="0.3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59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3200</v>
      </c>
      <c r="C5" s="96">
        <v>3200</v>
      </c>
      <c r="D5" s="96">
        <v>3200</v>
      </c>
      <c r="E5" s="96">
        <v>3200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 x14ac:dyDescent="0.2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 x14ac:dyDescent="0.2">
      <c r="A12" s="88" t="s">
        <v>27</v>
      </c>
      <c r="B12" s="114">
        <v>1400</v>
      </c>
      <c r="C12" s="98">
        <v>1400</v>
      </c>
      <c r="D12" s="98">
        <v>1400</v>
      </c>
      <c r="E12" s="98">
        <v>1400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 x14ac:dyDescent="0.2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 x14ac:dyDescent="0.2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 x14ac:dyDescent="0.2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 x14ac:dyDescent="0.2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4600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 x14ac:dyDescent="0.25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 x14ac:dyDescent="0.25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tabSelected="1" zoomScaleNormal="100" workbookViewId="0">
      <selection activeCell="E22" sqref="E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60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 x14ac:dyDescent="0.2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 x14ac:dyDescent="0.2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 x14ac:dyDescent="0.2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 x14ac:dyDescent="0.2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 x14ac:dyDescent="0.2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 x14ac:dyDescent="0.2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 x14ac:dyDescent="0.2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 x14ac:dyDescent="0.2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 x14ac:dyDescent="0.2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 x14ac:dyDescent="0.2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 x14ac:dyDescent="0.2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 x14ac:dyDescent="0.2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25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>
        <f t="shared" ref="F19:M19" si="0">SUM(F5:F18)</f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 x14ac:dyDescent="0.25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25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f t="shared" ref="F21:M21" si="1">F19-F20</f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 x14ac:dyDescent="0.25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  <row r="25" spans="1:13" x14ac:dyDescent="0.2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F17" sqref="F17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61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 x14ac:dyDescent="0.25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 x14ac:dyDescent="0.25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 x14ac:dyDescent="0.25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 x14ac:dyDescent="0.25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 x14ac:dyDescent="0.25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 x14ac:dyDescent="0.25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 x14ac:dyDescent="0.25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 x14ac:dyDescent="0.25">
      <c r="A12" s="88" t="s">
        <v>27</v>
      </c>
      <c r="B12" s="126">
        <v>3600</v>
      </c>
      <c r="C12" s="98">
        <v>3360</v>
      </c>
      <c r="D12" s="98">
        <v>3720</v>
      </c>
      <c r="E12" s="96">
        <v>4200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 x14ac:dyDescent="0.25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 x14ac:dyDescent="0.25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 x14ac:dyDescent="0.25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 x14ac:dyDescent="0.25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 x14ac:dyDescent="0.25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 x14ac:dyDescent="0.3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 x14ac:dyDescent="0.3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4200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s="58" customFormat="1" ht="15" customHeight="1" thickBot="1" x14ac:dyDescent="0.3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 x14ac:dyDescent="0.3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4200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s="58" customFormat="1" ht="15" customHeight="1" thickBot="1" x14ac:dyDescent="0.3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>
        <f>AVERAGE($B$21:E21)</f>
        <v>3720</v>
      </c>
      <c r="F22" s="111"/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 x14ac:dyDescent="0.3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zoomScaleNormal="100" workbookViewId="0">
      <selection activeCell="E22" sqref="E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5" customFormat="1" ht="21.75" thickBot="1" x14ac:dyDescent="0.25">
      <c r="A2" s="178" t="s">
        <v>44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3">
        <v>751.25</v>
      </c>
      <c r="C7" s="96">
        <v>449.69</v>
      </c>
      <c r="D7" s="96">
        <v>596.65</v>
      </c>
      <c r="E7" s="96">
        <v>823.78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3">
        <v>121.5</v>
      </c>
      <c r="C8" s="96">
        <v>121.5</v>
      </c>
      <c r="D8" s="96">
        <v>121.5</v>
      </c>
      <c r="E8" s="96">
        <v>121.7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13">
        <v>0</v>
      </c>
      <c r="C9" s="96">
        <v>436.24</v>
      </c>
      <c r="D9" s="96">
        <v>436.24</v>
      </c>
      <c r="E9" s="96">
        <v>436.24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3">
        <v>222.08</v>
      </c>
      <c r="C10" s="96">
        <v>223.65</v>
      </c>
      <c r="D10" s="96">
        <v>222.87</v>
      </c>
      <c r="E10" s="96">
        <v>230.51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 x14ac:dyDescent="0.2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 x14ac:dyDescent="0.2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 x14ac:dyDescent="0.2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 x14ac:dyDescent="0.2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 x14ac:dyDescent="0.2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237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 x14ac:dyDescent="0.2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1849.23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116">
        <v>128</v>
      </c>
      <c r="C20" s="98">
        <v>0</v>
      </c>
      <c r="D20" s="98">
        <v>0</v>
      </c>
      <c r="E20" s="98">
        <v>9.6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1839.63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>
        <f>AVERAGE($B$21:E21)</f>
        <v>1746.4750000000001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62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 x14ac:dyDescent="0.2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 x14ac:dyDescent="0.2">
      <c r="A12" s="88" t="s">
        <v>27</v>
      </c>
      <c r="B12" s="114">
        <v>4753.33</v>
      </c>
      <c r="C12" s="98">
        <v>4293.33</v>
      </c>
      <c r="D12" s="98">
        <v>4753.33</v>
      </c>
      <c r="E12" s="96">
        <v>4600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 x14ac:dyDescent="0.2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 x14ac:dyDescent="0.2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 x14ac:dyDescent="0.2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 x14ac:dyDescent="0.2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4600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4600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>
        <f>AVERAGE($B$21:E21)</f>
        <v>4523.3325000000004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 x14ac:dyDescent="0.25">
      <c r="A2" s="178" t="s">
        <v>81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 x14ac:dyDescent="0.2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 x14ac:dyDescent="0.2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 x14ac:dyDescent="0.2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 x14ac:dyDescent="0.2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 x14ac:dyDescent="0.2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 x14ac:dyDescent="0.2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 x14ac:dyDescent="0.2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 x14ac:dyDescent="0.2">
      <c r="A12" s="88" t="s">
        <v>27</v>
      </c>
      <c r="B12" s="126">
        <v>2550</v>
      </c>
      <c r="C12" s="61">
        <v>4396</v>
      </c>
      <c r="D12" s="61">
        <v>4553</v>
      </c>
      <c r="E12" s="57">
        <v>4480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95">
        <v>0</v>
      </c>
      <c r="N12" s="20"/>
    </row>
    <row r="13" spans="1:14" s="15" customFormat="1" ht="15" customHeight="1" x14ac:dyDescent="0.2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 x14ac:dyDescent="0.2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 x14ac:dyDescent="0.2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 x14ac:dyDescent="0.2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 x14ac:dyDescent="0.2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 x14ac:dyDescent="0.25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4480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 x14ac:dyDescent="0.25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25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4480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 x14ac:dyDescent="0.25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>
        <f>AVERAGE($B$21:E21)</f>
        <v>4507.25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25"/>
      <c r="C23" s="147"/>
      <c r="D23" s="147"/>
      <c r="E23" s="147"/>
      <c r="F23" s="147"/>
      <c r="G23" s="147"/>
      <c r="H23" s="147"/>
      <c r="I23" s="148"/>
      <c r="J23" s="147"/>
      <c r="K23" s="147"/>
      <c r="L23" s="147"/>
      <c r="M23" s="14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86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 x14ac:dyDescent="0.25">
      <c r="A5" s="86" t="s">
        <v>20</v>
      </c>
      <c r="B5" s="79">
        <v>0</v>
      </c>
      <c r="C5" s="57">
        <v>0</v>
      </c>
      <c r="D5" s="57">
        <v>0</v>
      </c>
      <c r="E5" s="57">
        <v>2300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 x14ac:dyDescent="0.25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 x14ac:dyDescent="0.25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 x14ac:dyDescent="0.25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 x14ac:dyDescent="0.25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 x14ac:dyDescent="0.25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 x14ac:dyDescent="0.25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 x14ac:dyDescent="0.25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2550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 x14ac:dyDescent="0.25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 x14ac:dyDescent="0.25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 x14ac:dyDescent="0.25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 x14ac:dyDescent="0.25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 x14ac:dyDescent="0.25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 x14ac:dyDescent="0.3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 x14ac:dyDescent="0.3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4850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 x14ac:dyDescent="0.3">
      <c r="A20" s="70" t="s">
        <v>14</v>
      </c>
      <c r="B20" s="83">
        <v>0</v>
      </c>
      <c r="C20" s="61">
        <v>160</v>
      </c>
      <c r="D20" s="61">
        <v>500</v>
      </c>
      <c r="E20" s="61">
        <v>250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 x14ac:dyDescent="0.3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 x14ac:dyDescent="0.3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 x14ac:dyDescent="0.3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  <row r="25" spans="1:13" x14ac:dyDescent="0.2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1" sqref="E2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63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 x14ac:dyDescent="0.2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 x14ac:dyDescent="0.2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 x14ac:dyDescent="0.2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 x14ac:dyDescent="0.2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 x14ac:dyDescent="0.2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 x14ac:dyDescent="0.2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 x14ac:dyDescent="0.2">
      <c r="A12" s="88" t="s">
        <v>27</v>
      </c>
      <c r="B12" s="114">
        <v>6200</v>
      </c>
      <c r="C12" s="61">
        <v>5600</v>
      </c>
      <c r="D12" s="61">
        <v>6200</v>
      </c>
      <c r="E12" s="57">
        <v>6000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 x14ac:dyDescent="0.2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 x14ac:dyDescent="0.2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 x14ac:dyDescent="0.2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 x14ac:dyDescent="0.2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 x14ac:dyDescent="0.2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25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6000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 x14ac:dyDescent="0.25">
      <c r="A20" s="70" t="s">
        <v>14</v>
      </c>
      <c r="B20" s="116">
        <v>1600</v>
      </c>
      <c r="C20" s="61">
        <v>1000</v>
      </c>
      <c r="D20" s="61">
        <v>1600</v>
      </c>
      <c r="E20" s="61">
        <v>1400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25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 x14ac:dyDescent="0.25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zoomScaleNormal="100" workbookViewId="0">
      <selection activeCell="E22" sqref="E22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 x14ac:dyDescent="0.25">
      <c r="A2" s="178" t="s">
        <v>64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 x14ac:dyDescent="0.2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f>1614.3+264+3.9</f>
        <v>1882.2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 x14ac:dyDescent="0.2">
      <c r="A6" s="87" t="s">
        <v>21</v>
      </c>
      <c r="B6" s="113">
        <v>482.3</v>
      </c>
      <c r="C6" s="57">
        <v>477.48</v>
      </c>
      <c r="D6" s="57">
        <v>477.48</v>
      </c>
      <c r="E6" s="57">
        <v>477.48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 x14ac:dyDescent="0.2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484.93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 x14ac:dyDescent="0.2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 x14ac:dyDescent="0.2">
      <c r="A9" s="87" t="s">
        <v>24</v>
      </c>
      <c r="B9" s="113">
        <v>0</v>
      </c>
      <c r="C9" s="57">
        <v>86.2</v>
      </c>
      <c r="D9" s="57">
        <v>86.2</v>
      </c>
      <c r="E9" s="57">
        <v>86.2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 x14ac:dyDescent="0.2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f>425+259.79+229.99+384.17</f>
        <v>1298.95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 x14ac:dyDescent="0.2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 x14ac:dyDescent="0.2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4" s="15" customFormat="1" ht="15" customHeight="1" x14ac:dyDescent="0.2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4" s="17" customFormat="1" ht="15" customHeight="1" x14ac:dyDescent="0.2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4" s="15" customFormat="1" ht="15" customHeight="1" x14ac:dyDescent="0.2">
      <c r="A15" s="89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 x14ac:dyDescent="0.2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  <c r="N16" s="6"/>
    </row>
    <row r="17" spans="1:13" ht="15" customHeight="1" x14ac:dyDescent="0.2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25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69">
        <f t="shared" ref="B19" si="0">SUM(B5:B18)</f>
        <v>3984.52</v>
      </c>
      <c r="C19" s="69">
        <f>SUM(C5:C18)</f>
        <v>3961.72</v>
      </c>
      <c r="D19" s="69">
        <f t="shared" ref="D19:M19" si="1">SUM(D5:D18)</f>
        <v>3814.6099999999997</v>
      </c>
      <c r="E19" s="69">
        <f t="shared" si="1"/>
        <v>4229.76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 x14ac:dyDescent="0.25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25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2">D19-D20</f>
        <v>3809.0899999999997</v>
      </c>
      <c r="E21" s="69">
        <f t="shared" si="2"/>
        <v>4229.76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 x14ac:dyDescent="0.25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>
        <f>AVERAGE($B$21:E21)</f>
        <v>3954.5724999999998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66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 x14ac:dyDescent="0.2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 x14ac:dyDescent="0.2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 x14ac:dyDescent="0.2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 x14ac:dyDescent="0.2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 x14ac:dyDescent="0.2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 x14ac:dyDescent="0.2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 x14ac:dyDescent="0.2">
      <c r="A12" s="88" t="s">
        <v>27</v>
      </c>
      <c r="B12" s="126">
        <v>1950</v>
      </c>
      <c r="C12" s="61">
        <v>1820</v>
      </c>
      <c r="D12" s="61">
        <v>1950</v>
      </c>
      <c r="E12" s="61">
        <v>1950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 x14ac:dyDescent="0.2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 x14ac:dyDescent="0.2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 x14ac:dyDescent="0.2">
      <c r="A15" s="89" t="s">
        <v>30</v>
      </c>
      <c r="B15" s="126">
        <v>0</v>
      </c>
      <c r="C15" s="61">
        <v>0</v>
      </c>
      <c r="D15" s="61">
        <v>0</v>
      </c>
      <c r="E15" s="57">
        <v>99.95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 x14ac:dyDescent="0.2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 x14ac:dyDescent="0.2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25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2049.9499999999998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 x14ac:dyDescent="0.25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25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2049.9499999999998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 x14ac:dyDescent="0.25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>
        <f>AVERAGE($B$21:E21)</f>
        <v>2592.3874999999998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25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5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65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7" t="s">
        <v>20</v>
      </c>
      <c r="B5" s="129">
        <v>3150</v>
      </c>
      <c r="C5" s="130">
        <v>3150</v>
      </c>
      <c r="D5" s="130">
        <v>0</v>
      </c>
      <c r="E5" s="130">
        <v>3250</v>
      </c>
      <c r="F5" s="130">
        <v>0</v>
      </c>
      <c r="G5" s="130">
        <v>0</v>
      </c>
      <c r="H5" s="130">
        <v>0</v>
      </c>
      <c r="I5" s="130">
        <v>0</v>
      </c>
      <c r="J5" s="130">
        <v>0</v>
      </c>
      <c r="K5" s="130">
        <v>0</v>
      </c>
      <c r="L5" s="130">
        <v>0</v>
      </c>
      <c r="M5" s="131">
        <v>0</v>
      </c>
    </row>
    <row r="6" spans="1:13" ht="15" customHeight="1" x14ac:dyDescent="0.2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 x14ac:dyDescent="0.2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1">
        <v>0</v>
      </c>
    </row>
    <row r="8" spans="1:13" ht="15" customHeight="1" x14ac:dyDescent="0.2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 x14ac:dyDescent="0.2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 x14ac:dyDescent="0.2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f>222.66+189.86</f>
        <v>412.52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1">
        <v>0</v>
      </c>
    </row>
    <row r="11" spans="1:13" ht="15" customHeight="1" x14ac:dyDescent="0.2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 x14ac:dyDescent="0.2">
      <c r="A12" s="152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 x14ac:dyDescent="0.2">
      <c r="A13" s="152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 x14ac:dyDescent="0.2">
      <c r="A14" s="152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 x14ac:dyDescent="0.2">
      <c r="A15" s="152" t="s">
        <v>30</v>
      </c>
      <c r="B15" s="132">
        <v>280.3</v>
      </c>
      <c r="C15" s="133">
        <v>347.95</v>
      </c>
      <c r="D15" s="133">
        <f>188+9.6</f>
        <v>197.6</v>
      </c>
      <c r="E15" s="130">
        <v>308.8</v>
      </c>
      <c r="F15" s="130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4">
        <v>0</v>
      </c>
    </row>
    <row r="16" spans="1:13" s="15" customFormat="1" ht="15" customHeight="1" x14ac:dyDescent="0.2">
      <c r="A16" s="152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 x14ac:dyDescent="0.2">
      <c r="A17" s="152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 x14ac:dyDescent="0.25">
      <c r="A18" s="153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4">
        <v>0</v>
      </c>
    </row>
    <row r="19" spans="1:14" ht="15" customHeight="1" thickBot="1" x14ac:dyDescent="0.25">
      <c r="A19" s="150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3971.32</v>
      </c>
      <c r="F19" s="138">
        <f t="shared" si="1"/>
        <v>0</v>
      </c>
      <c r="G19" s="138">
        <f t="shared" si="1"/>
        <v>0</v>
      </c>
      <c r="H19" s="138">
        <f t="shared" si="1"/>
        <v>0</v>
      </c>
      <c r="I19" s="138">
        <f t="shared" si="1"/>
        <v>0</v>
      </c>
      <c r="J19" s="138">
        <f t="shared" si="1"/>
        <v>0</v>
      </c>
      <c r="K19" s="138">
        <f t="shared" si="1"/>
        <v>0</v>
      </c>
      <c r="L19" s="138">
        <f t="shared" si="1"/>
        <v>0</v>
      </c>
      <c r="M19" s="138">
        <f t="shared" si="1"/>
        <v>0</v>
      </c>
      <c r="N19" s="14" t="s">
        <v>38</v>
      </c>
    </row>
    <row r="20" spans="1:14" ht="15" customHeight="1" thickBot="1" x14ac:dyDescent="0.25">
      <c r="A20" s="151" t="s">
        <v>14</v>
      </c>
      <c r="B20" s="139">
        <v>47</v>
      </c>
      <c r="C20" s="133">
        <f>3.87+4.88</f>
        <v>8.75</v>
      </c>
      <c r="D20" s="133">
        <v>0</v>
      </c>
      <c r="E20" s="133">
        <v>23.5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4">
        <v>0</v>
      </c>
    </row>
    <row r="21" spans="1:14" ht="15" customHeight="1" thickBot="1" x14ac:dyDescent="0.25">
      <c r="A21" s="150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3947.82</v>
      </c>
      <c r="F21" s="138">
        <f t="shared" si="2"/>
        <v>0</v>
      </c>
      <c r="G21" s="138">
        <f t="shared" si="2"/>
        <v>0</v>
      </c>
      <c r="H21" s="138">
        <f t="shared" si="2"/>
        <v>0</v>
      </c>
      <c r="I21" s="138">
        <f t="shared" si="2"/>
        <v>0</v>
      </c>
      <c r="J21" s="138">
        <f t="shared" si="2"/>
        <v>0</v>
      </c>
      <c r="K21" s="138">
        <f t="shared" si="2"/>
        <v>0</v>
      </c>
      <c r="L21" s="138">
        <f t="shared" si="2"/>
        <v>0</v>
      </c>
      <c r="M21" s="138">
        <f t="shared" si="2"/>
        <v>0</v>
      </c>
    </row>
    <row r="22" spans="1:14" ht="15" customHeight="1" thickBot="1" x14ac:dyDescent="0.25">
      <c r="A22" s="151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77">
        <f>AVERAGE($B$21:E21)</f>
        <v>3124.0099999999998</v>
      </c>
      <c r="F22" s="141"/>
      <c r="G22" s="141"/>
      <c r="H22" s="141"/>
      <c r="I22" s="141"/>
      <c r="J22" s="141"/>
      <c r="K22" s="141"/>
      <c r="L22" s="141"/>
      <c r="M22" s="142"/>
    </row>
    <row r="23" spans="1:14" ht="15" customHeight="1" thickBot="1" x14ac:dyDescent="0.25">
      <c r="A23" s="154" t="s">
        <v>13</v>
      </c>
      <c r="B23" s="143"/>
      <c r="C23" s="144"/>
      <c r="D23" s="144"/>
      <c r="E23" s="144"/>
      <c r="F23" s="144"/>
      <c r="G23" s="144"/>
      <c r="H23" s="144"/>
      <c r="I23" s="145"/>
      <c r="J23" s="144"/>
      <c r="K23" s="144"/>
      <c r="L23" s="144"/>
      <c r="M23" s="146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87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 x14ac:dyDescent="0.25">
      <c r="A5" s="86" t="s">
        <v>20</v>
      </c>
      <c r="B5" s="79">
        <v>0</v>
      </c>
      <c r="C5" s="57">
        <v>2500</v>
      </c>
      <c r="D5" s="57">
        <v>2500</v>
      </c>
      <c r="E5" s="57">
        <v>2500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 x14ac:dyDescent="0.25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 x14ac:dyDescent="0.25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 x14ac:dyDescent="0.25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 x14ac:dyDescent="0.25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 x14ac:dyDescent="0.25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 x14ac:dyDescent="0.25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 x14ac:dyDescent="0.25">
      <c r="A12" s="88" t="s">
        <v>27</v>
      </c>
      <c r="B12" s="80">
        <v>0</v>
      </c>
      <c r="C12" s="61">
        <v>1862</v>
      </c>
      <c r="D12" s="61">
        <v>2061.5</v>
      </c>
      <c r="E12" s="57">
        <v>1995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 x14ac:dyDescent="0.25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 x14ac:dyDescent="0.25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 x14ac:dyDescent="0.25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114.5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 x14ac:dyDescent="0.25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 x14ac:dyDescent="0.25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 x14ac:dyDescent="0.3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 x14ac:dyDescent="0.3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4609.5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 x14ac:dyDescent="0.3">
      <c r="A20" s="70" t="s">
        <v>14</v>
      </c>
      <c r="B20" s="83">
        <v>0</v>
      </c>
      <c r="C20" s="61">
        <v>2</v>
      </c>
      <c r="D20" s="61">
        <v>6.4</v>
      </c>
      <c r="E20" s="61">
        <v>9.5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 x14ac:dyDescent="0.3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 x14ac:dyDescent="0.3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 x14ac:dyDescent="0.3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  <row r="25" spans="1:13" x14ac:dyDescent="0.2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67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 x14ac:dyDescent="0.2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 x14ac:dyDescent="0.2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 x14ac:dyDescent="0.2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 x14ac:dyDescent="0.2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 x14ac:dyDescent="0.2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 x14ac:dyDescent="0.2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 x14ac:dyDescent="0.2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5403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 x14ac:dyDescent="0.2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 x14ac:dyDescent="0.2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 x14ac:dyDescent="0.2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 x14ac:dyDescent="0.2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 x14ac:dyDescent="0.2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25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5403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 x14ac:dyDescent="0.25">
      <c r="A20" s="70" t="s">
        <v>14</v>
      </c>
      <c r="B20" s="116">
        <v>99.91</v>
      </c>
      <c r="C20" s="61">
        <v>0</v>
      </c>
      <c r="D20" s="61">
        <v>983.1</v>
      </c>
      <c r="E20" s="61">
        <v>803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25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>
        <f>AVERAGE($B$21:E21)</f>
        <v>4511.2700000000004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25"/>
  <sheetViews>
    <sheetView zoomScaleNormal="100" workbookViewId="0">
      <selection activeCell="D20" sqref="D20"/>
    </sheetView>
  </sheetViews>
  <sheetFormatPr defaultRowHeight="12.75" x14ac:dyDescent="0.2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98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3" t="s">
        <v>11</v>
      </c>
    </row>
    <row r="4" spans="1:13" s="58" customFormat="1" ht="11.25" x14ac:dyDescent="0.25">
      <c r="A4" s="199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5" customHeight="1" x14ac:dyDescent="0.2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 x14ac:dyDescent="0.2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 x14ac:dyDescent="0.2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 x14ac:dyDescent="0.2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 x14ac:dyDescent="0.2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 x14ac:dyDescent="0.2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 x14ac:dyDescent="0.2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 x14ac:dyDescent="0.2">
      <c r="A12" s="62" t="s">
        <v>27</v>
      </c>
      <c r="B12" s="57">
        <v>5683.23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 x14ac:dyDescent="0.2">
      <c r="A13" s="62" t="s">
        <v>28</v>
      </c>
      <c r="B13" s="57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 x14ac:dyDescent="0.2">
      <c r="A14" s="62" t="s">
        <v>29</v>
      </c>
      <c r="B14" s="57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 x14ac:dyDescent="0.2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 x14ac:dyDescent="0.2">
      <c r="A16" s="62" t="s">
        <v>31</v>
      </c>
      <c r="B16" s="57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 x14ac:dyDescent="0.2">
      <c r="A17" s="62" t="s">
        <v>32</v>
      </c>
      <c r="B17" s="57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 x14ac:dyDescent="0.25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 x14ac:dyDescent="0.25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 x14ac:dyDescent="0.25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 x14ac:dyDescent="0.25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 x14ac:dyDescent="0.25">
      <c r="A22" s="70" t="s">
        <v>12</v>
      </c>
      <c r="B22" s="174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 x14ac:dyDescent="0.25">
      <c r="A23" s="71" t="s">
        <v>13</v>
      </c>
      <c r="B23" s="175" t="s">
        <v>17</v>
      </c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 x14ac:dyDescent="0.25">
      <c r="A24"/>
    </row>
    <row r="25" spans="1:13" x14ac:dyDescent="0.2">
      <c r="A25" s="32" t="s">
        <v>85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93" t="s">
        <v>19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</row>
    <row r="2" spans="1:14" ht="21.75" thickBot="1" x14ac:dyDescent="0.25">
      <c r="A2" s="178" t="s">
        <v>45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 x14ac:dyDescent="0.25">
      <c r="A5" s="86" t="s">
        <v>20</v>
      </c>
      <c r="B5" s="119">
        <v>1200</v>
      </c>
      <c r="C5" s="96">
        <v>1200</v>
      </c>
      <c r="D5" s="96">
        <v>1291.3900000000001</v>
      </c>
      <c r="E5" s="96">
        <v>1291.3900000000001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 x14ac:dyDescent="0.25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f>2022-E5-E7-E9</f>
        <v>588.42999999999984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 x14ac:dyDescent="0.25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43.36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 x14ac:dyDescent="0.25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 x14ac:dyDescent="0.25">
      <c r="A9" s="87" t="s">
        <v>24</v>
      </c>
      <c r="B9" s="119">
        <v>98.82</v>
      </c>
      <c r="C9" s="96">
        <v>98.82</v>
      </c>
      <c r="D9" s="96">
        <v>98.82</v>
      </c>
      <c r="E9" s="96">
        <v>98.82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 x14ac:dyDescent="0.25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 x14ac:dyDescent="0.25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 x14ac:dyDescent="0.25">
      <c r="A12" s="88" t="s">
        <v>27</v>
      </c>
      <c r="B12" s="126">
        <v>2480</v>
      </c>
      <c r="C12" s="98">
        <v>2436</v>
      </c>
      <c r="D12" s="98">
        <v>2697</v>
      </c>
      <c r="E12" s="96">
        <v>2610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 x14ac:dyDescent="0.25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 x14ac:dyDescent="0.25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 x14ac:dyDescent="0.25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 x14ac:dyDescent="0.25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 x14ac:dyDescent="0.25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 x14ac:dyDescent="0.3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 x14ac:dyDescent="0.3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4632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 x14ac:dyDescent="0.3">
      <c r="A20" s="70" t="s">
        <v>14</v>
      </c>
      <c r="B20" s="122">
        <v>0</v>
      </c>
      <c r="C20" s="98">
        <v>0</v>
      </c>
      <c r="D20" s="98">
        <v>30.94</v>
      </c>
      <c r="E20" s="98">
        <v>32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 x14ac:dyDescent="0.3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4600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 x14ac:dyDescent="0.3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>
        <f>AVERAGE($B$21:E21)</f>
        <v>4434.5825000000004</v>
      </c>
      <c r="F22" s="111"/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 x14ac:dyDescent="0.3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26"/>
  <sheetViews>
    <sheetView zoomScaleNormal="100" workbookViewId="0">
      <selection activeCell="D20" sqref="D20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3">
      <c r="A2" s="178" t="s">
        <v>69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5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 x14ac:dyDescent="0.25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 x14ac:dyDescent="0.25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 x14ac:dyDescent="0.25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 x14ac:dyDescent="0.25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 x14ac:dyDescent="0.25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 x14ac:dyDescent="0.25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 x14ac:dyDescent="0.25">
      <c r="A12" s="88" t="s">
        <v>27</v>
      </c>
      <c r="B12" s="114">
        <v>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 x14ac:dyDescent="0.25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 x14ac:dyDescent="0.25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 x14ac:dyDescent="0.25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 x14ac:dyDescent="0.25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 x14ac:dyDescent="0.25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 x14ac:dyDescent="0.3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 x14ac:dyDescent="0.3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 x14ac:dyDescent="0.3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 x14ac:dyDescent="0.3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 x14ac:dyDescent="0.3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 x14ac:dyDescent="0.3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31" t="s">
        <v>82</v>
      </c>
    </row>
    <row r="26" spans="1:13" x14ac:dyDescent="0.25">
      <c r="A26" s="32" t="s">
        <v>85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70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 x14ac:dyDescent="0.2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 x14ac:dyDescent="0.2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 x14ac:dyDescent="0.2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 x14ac:dyDescent="0.2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 x14ac:dyDescent="0.2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 x14ac:dyDescent="0.2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 x14ac:dyDescent="0.2">
      <c r="A12" s="88" t="s">
        <v>27</v>
      </c>
      <c r="B12" s="114">
        <f>3300+1400</f>
        <v>4700</v>
      </c>
      <c r="C12" s="61">
        <f>3300+1400</f>
        <v>4700</v>
      </c>
      <c r="D12" s="61">
        <f>3300+1400</f>
        <v>4700</v>
      </c>
      <c r="E12" s="61">
        <f>3300+1400</f>
        <v>4700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8" customFormat="1" ht="15" customHeight="1" x14ac:dyDescent="0.2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5" customFormat="1" ht="15" customHeight="1" x14ac:dyDescent="0.2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 x14ac:dyDescent="0.2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 x14ac:dyDescent="0.2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 x14ac:dyDescent="0.2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25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69">
        <f t="shared" ref="B19" si="0">SUM(B5:B18)</f>
        <v>4700</v>
      </c>
      <c r="C19" s="69">
        <f>SUM(C5:C18)</f>
        <v>4700</v>
      </c>
      <c r="D19" s="69">
        <f t="shared" ref="D19:M19" si="1">SUM(D5:D18)</f>
        <v>4700</v>
      </c>
      <c r="E19" s="69">
        <f t="shared" si="1"/>
        <v>4700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 x14ac:dyDescent="0.25">
      <c r="A20" s="70" t="s">
        <v>14</v>
      </c>
      <c r="B20" s="116">
        <v>100</v>
      </c>
      <c r="C20" s="61">
        <v>100</v>
      </c>
      <c r="D20" s="61">
        <v>100</v>
      </c>
      <c r="E20" s="61">
        <v>100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25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 x14ac:dyDescent="0.25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topLeftCell="A2" zoomScaleNormal="100" workbookViewId="0">
      <selection activeCell="E22" sqref="E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 x14ac:dyDescent="0.2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 x14ac:dyDescent="0.2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 x14ac:dyDescent="0.2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 x14ac:dyDescent="0.2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 x14ac:dyDescent="0.2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 x14ac:dyDescent="0.2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 x14ac:dyDescent="0.2">
      <c r="A12" s="88" t="s">
        <v>27</v>
      </c>
      <c r="B12" s="114">
        <v>4550</v>
      </c>
      <c r="C12" s="61">
        <v>4550</v>
      </c>
      <c r="D12" s="61">
        <v>4570</v>
      </c>
      <c r="E12" s="61">
        <v>4570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 x14ac:dyDescent="0.2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 x14ac:dyDescent="0.2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 x14ac:dyDescent="0.2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 x14ac:dyDescent="0.2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 x14ac:dyDescent="0.2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25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4570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 x14ac:dyDescent="0.25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25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4570</v>
      </c>
      <c r="F21" s="69">
        <f t="shared" si="2"/>
        <v>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 x14ac:dyDescent="0.25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>
        <f>AVERAGE($B$21:E21)</f>
        <v>4560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E21" sqref="E21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72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 x14ac:dyDescent="0.2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 x14ac:dyDescent="0.2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 x14ac:dyDescent="0.2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 x14ac:dyDescent="0.2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 x14ac:dyDescent="0.2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9" customFormat="1" ht="15" customHeight="1" x14ac:dyDescent="0.2">
      <c r="A11" s="86" t="s">
        <v>26</v>
      </c>
      <c r="B11" s="113">
        <v>0</v>
      </c>
      <c r="C11" s="61">
        <v>0</v>
      </c>
      <c r="D11" s="57">
        <v>0</v>
      </c>
      <c r="E11" s="57">
        <v>0</v>
      </c>
      <c r="F11" s="57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" customFormat="1" ht="15" customHeight="1" x14ac:dyDescent="0.2">
      <c r="A12" s="88" t="s">
        <v>27</v>
      </c>
      <c r="B12" s="114">
        <v>4800</v>
      </c>
      <c r="C12" s="61">
        <v>0</v>
      </c>
      <c r="D12" s="172">
        <v>4800</v>
      </c>
      <c r="E12" s="172">
        <v>4800</v>
      </c>
      <c r="F12" s="57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95">
        <v>0</v>
      </c>
    </row>
    <row r="13" spans="1:13" s="9" customFormat="1" ht="15" customHeight="1" x14ac:dyDescent="0.2">
      <c r="A13" s="88" t="s">
        <v>28</v>
      </c>
      <c r="B13" s="113">
        <v>0</v>
      </c>
      <c r="C13" s="61">
        <v>0</v>
      </c>
      <c r="D13" s="57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" customFormat="1" ht="15" customHeight="1" x14ac:dyDescent="0.2">
      <c r="A14" s="88" t="s">
        <v>29</v>
      </c>
      <c r="B14" s="113">
        <v>0</v>
      </c>
      <c r="C14" s="61">
        <v>0</v>
      </c>
      <c r="D14" s="57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" customFormat="1" ht="15" customHeight="1" x14ac:dyDescent="0.2">
      <c r="A15" s="88" t="s">
        <v>30</v>
      </c>
      <c r="B15" s="113">
        <v>0</v>
      </c>
      <c r="C15" s="61">
        <v>0</v>
      </c>
      <c r="D15" s="57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 x14ac:dyDescent="0.2">
      <c r="A16" s="88" t="s">
        <v>31</v>
      </c>
      <c r="B16" s="113">
        <v>0</v>
      </c>
      <c r="C16" s="61">
        <v>0</v>
      </c>
      <c r="D16" s="57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 x14ac:dyDescent="0.2">
      <c r="A17" s="88" t="s">
        <v>32</v>
      </c>
      <c r="B17" s="113">
        <v>0</v>
      </c>
      <c r="C17" s="61">
        <v>0</v>
      </c>
      <c r="D17" s="57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25">
      <c r="A18" s="90" t="s">
        <v>33</v>
      </c>
      <c r="B18" s="113">
        <v>0</v>
      </c>
      <c r="C18" s="92">
        <v>0</v>
      </c>
      <c r="D18" s="57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69">
        <f t="shared" ref="B19:E19" si="0">SUM(B5:B18)</f>
        <v>4800</v>
      </c>
      <c r="C19" s="69" t="s">
        <v>35</v>
      </c>
      <c r="D19" s="69">
        <f t="shared" si="0"/>
        <v>4800</v>
      </c>
      <c r="E19" s="69">
        <f t="shared" si="0"/>
        <v>4800</v>
      </c>
      <c r="F19" s="69"/>
      <c r="G19" s="69"/>
      <c r="H19" s="69"/>
      <c r="I19" s="69"/>
      <c r="J19" s="69"/>
      <c r="K19" s="69"/>
      <c r="L19" s="69"/>
      <c r="M19" s="69"/>
    </row>
    <row r="20" spans="1:13" ht="15" customHeight="1" thickBot="1" x14ac:dyDescent="0.25">
      <c r="A20" s="70" t="s">
        <v>14</v>
      </c>
      <c r="B20" s="116">
        <v>200</v>
      </c>
      <c r="C20" s="93">
        <v>0</v>
      </c>
      <c r="D20" s="116">
        <v>200</v>
      </c>
      <c r="E20" s="116">
        <v>200</v>
      </c>
      <c r="F20" s="61"/>
      <c r="G20" s="61"/>
      <c r="H20" s="61"/>
      <c r="I20" s="61"/>
      <c r="J20" s="61"/>
      <c r="K20" s="61"/>
      <c r="L20" s="61"/>
      <c r="M20" s="95"/>
    </row>
    <row r="21" spans="1:13" ht="15" customHeight="1" thickBot="1" x14ac:dyDescent="0.25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>
        <f>E19-E20</f>
        <v>4600</v>
      </c>
      <c r="F21" s="69"/>
      <c r="G21" s="69"/>
      <c r="H21" s="69"/>
      <c r="I21" s="69"/>
      <c r="J21" s="69"/>
      <c r="K21" s="69"/>
      <c r="L21" s="69"/>
      <c r="M21" s="69"/>
    </row>
    <row r="22" spans="1:13" ht="15" customHeight="1" thickBot="1" x14ac:dyDescent="0.25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>
        <f>AVERAGE($B$21:E21)</f>
        <v>3450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E22" sqref="E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3">
      <c r="A2" s="178" t="s">
        <v>73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5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 x14ac:dyDescent="0.25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 x14ac:dyDescent="0.25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 x14ac:dyDescent="0.25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 x14ac:dyDescent="0.25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 x14ac:dyDescent="0.25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 x14ac:dyDescent="0.25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 x14ac:dyDescent="0.25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ht="15" customHeight="1" x14ac:dyDescent="0.25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ht="15" customHeight="1" x14ac:dyDescent="0.25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ht="15" customHeight="1" x14ac:dyDescent="0.25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 x14ac:dyDescent="0.25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 x14ac:dyDescent="0.25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3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3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>
        <f t="shared" ref="F19:M19" si="0">SUM(F5:F18)</f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 x14ac:dyDescent="0.3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3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f t="shared" ref="F21:M21" si="1">F19-F20</f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 x14ac:dyDescent="0.3">
      <c r="A22" s="70" t="s">
        <v>12</v>
      </c>
      <c r="B22" s="77">
        <f>AVERAGE(B21)</f>
        <v>0</v>
      </c>
      <c r="C22" s="77">
        <f>AVERAGE(C21)</f>
        <v>0</v>
      </c>
      <c r="D22" s="77">
        <f>AVERAGE(D21)</f>
        <v>0</v>
      </c>
      <c r="E22" s="77">
        <f>AVERAGE(E21)</f>
        <v>0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3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zoomScaleNormal="100" workbookViewId="0">
      <selection activeCell="F16" sqref="F16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76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 x14ac:dyDescent="0.2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 x14ac:dyDescent="0.2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 x14ac:dyDescent="0.2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 x14ac:dyDescent="0.2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 x14ac:dyDescent="0.2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 x14ac:dyDescent="0.2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 x14ac:dyDescent="0.2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 x14ac:dyDescent="0.2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 x14ac:dyDescent="0.2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 x14ac:dyDescent="0.2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 x14ac:dyDescent="0.2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 x14ac:dyDescent="0.2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 x14ac:dyDescent="0.25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 x14ac:dyDescent="0.25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>
        <f t="shared" ref="F19:M19" si="0">SUM(F5:F18)</f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 x14ac:dyDescent="0.25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 x14ac:dyDescent="0.25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f t="shared" ref="F21:M21" si="1">F19-F20</f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0</v>
      </c>
      <c r="C22" s="77">
        <f>AVERAGE(C21)</f>
        <v>0</v>
      </c>
      <c r="D22" s="77">
        <f>AVERAGE(D21)</f>
        <v>0</v>
      </c>
      <c r="E22" s="77">
        <f>AVERAGE(E21)</f>
        <v>0</v>
      </c>
      <c r="F22" s="77"/>
      <c r="G22" s="77"/>
      <c r="H22" s="77"/>
      <c r="I22" s="77"/>
      <c r="J22" s="77"/>
      <c r="K22" s="77"/>
      <c r="L22" s="77"/>
      <c r="M22" s="78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  <row r="26" spans="1:13" x14ac:dyDescent="0.2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3">
      <c r="A2" s="178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x14ac:dyDescent="0.25">
      <c r="A5" s="41" t="s">
        <v>20</v>
      </c>
      <c r="B5" s="36">
        <v>2000</v>
      </c>
      <c r="C5" s="23">
        <v>2000</v>
      </c>
      <c r="D5" s="23">
        <v>2000</v>
      </c>
      <c r="E5" s="23">
        <v>2000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x14ac:dyDescent="0.25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x14ac:dyDescent="0.25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x14ac:dyDescent="0.25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x14ac:dyDescent="0.25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x14ac:dyDescent="0.25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x14ac:dyDescent="0.25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x14ac:dyDescent="0.25">
      <c r="A12" s="43" t="s">
        <v>27</v>
      </c>
      <c r="B12" s="37">
        <v>2170</v>
      </c>
      <c r="C12" s="24">
        <v>1960</v>
      </c>
      <c r="D12" s="24">
        <v>0</v>
      </c>
      <c r="E12" s="23">
        <f>2170+2100</f>
        <v>4270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x14ac:dyDescent="0.25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x14ac:dyDescent="0.25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x14ac:dyDescent="0.25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 x14ac:dyDescent="0.25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x14ac:dyDescent="0.25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 x14ac:dyDescent="0.3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 x14ac:dyDescent="0.3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6270</v>
      </c>
      <c r="F19" s="22">
        <f t="shared" si="0"/>
        <v>0</v>
      </c>
      <c r="G19" s="22">
        <f t="shared" si="0"/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.75" thickBot="1" x14ac:dyDescent="0.3">
      <c r="A20" s="27" t="s">
        <v>14</v>
      </c>
      <c r="B20" s="40">
        <v>0</v>
      </c>
      <c r="C20" s="24">
        <v>0</v>
      </c>
      <c r="D20" s="24">
        <v>0</v>
      </c>
      <c r="E20" s="24">
        <v>1670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.75" thickBot="1" x14ac:dyDescent="0.3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4600</v>
      </c>
      <c r="F21" s="22">
        <f t="shared" si="1"/>
        <v>0</v>
      </c>
      <c r="G21" s="22">
        <f t="shared" si="1"/>
        <v>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.75" thickBot="1" x14ac:dyDescent="0.3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>
        <f>AVERAGE($B$21:E21)</f>
        <v>3682.5</v>
      </c>
      <c r="F22" s="53"/>
      <c r="G22" s="53"/>
      <c r="H22" s="53"/>
      <c r="I22" s="53"/>
      <c r="J22" s="53"/>
      <c r="K22" s="53"/>
      <c r="L22" s="53"/>
      <c r="M22" s="54"/>
    </row>
    <row r="23" spans="1:13" ht="15.75" thickBot="1" x14ac:dyDescent="0.3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 x14ac:dyDescent="0.25">
      <c r="A2" s="178" t="s">
        <v>75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 x14ac:dyDescent="0.25">
      <c r="A5" s="86" t="s">
        <v>20</v>
      </c>
      <c r="B5" s="113">
        <v>700</v>
      </c>
      <c r="C5" s="96">
        <v>700</v>
      </c>
      <c r="D5" s="96">
        <v>700</v>
      </c>
      <c r="E5" s="96">
        <v>700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 x14ac:dyDescent="0.25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 x14ac:dyDescent="0.25">
      <c r="A7" s="87" t="s">
        <v>22</v>
      </c>
      <c r="B7" s="113">
        <v>122.6</v>
      </c>
      <c r="C7" s="96">
        <v>31.39</v>
      </c>
      <c r="D7" s="96">
        <v>78.510000000000005</v>
      </c>
      <c r="E7" s="96">
        <v>80.73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 x14ac:dyDescent="0.25">
      <c r="A8" s="87" t="s">
        <v>23</v>
      </c>
      <c r="B8" s="113">
        <v>61.95</v>
      </c>
      <c r="C8" s="96">
        <v>61.95</v>
      </c>
      <c r="D8" s="96">
        <v>61.95</v>
      </c>
      <c r="E8" s="96">
        <v>61.95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 x14ac:dyDescent="0.25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 x14ac:dyDescent="0.25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 x14ac:dyDescent="0.25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 x14ac:dyDescent="0.25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2600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 x14ac:dyDescent="0.25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 x14ac:dyDescent="0.25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 x14ac:dyDescent="0.25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 x14ac:dyDescent="0.25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 x14ac:dyDescent="0.25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 x14ac:dyDescent="0.3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 x14ac:dyDescent="0.3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3442.6800000000003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  <c r="N19" s="64"/>
    </row>
    <row r="20" spans="1:14" s="58" customFormat="1" ht="15" customHeight="1" thickBot="1" x14ac:dyDescent="0.3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 x14ac:dyDescent="0.3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3442.6800000000003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 x14ac:dyDescent="0.3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>
        <f>AVERAGE($B$21:E21)</f>
        <v>3737.375</v>
      </c>
      <c r="F22" s="111"/>
      <c r="G22" s="111"/>
      <c r="H22" s="111"/>
      <c r="I22" s="111"/>
      <c r="J22" s="111"/>
      <c r="K22" s="111"/>
      <c r="L22" s="111"/>
      <c r="M22" s="112"/>
    </row>
    <row r="23" spans="1:14" s="58" customFormat="1" ht="15" customHeight="1" thickBot="1" x14ac:dyDescent="0.3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zoomScaleNormal="100" workbookViewId="0">
      <selection activeCell="E19" sqref="E19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77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 x14ac:dyDescent="0.2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 x14ac:dyDescent="0.2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 x14ac:dyDescent="0.2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 x14ac:dyDescent="0.2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 x14ac:dyDescent="0.2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 x14ac:dyDescent="0.2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 x14ac:dyDescent="0.2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 x14ac:dyDescent="0.2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 x14ac:dyDescent="0.2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 x14ac:dyDescent="0.2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 x14ac:dyDescent="0.2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 x14ac:dyDescent="0.2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 x14ac:dyDescent="0.25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 x14ac:dyDescent="0.25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22">
        <f t="shared" ref="F19:M19" si="0">SUM(F5:F18)</f>
        <v>0</v>
      </c>
      <c r="G19" s="22">
        <f t="shared" si="0"/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" customHeight="1" thickBot="1" x14ac:dyDescent="0.25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" customHeight="1" thickBot="1" x14ac:dyDescent="0.25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22">
        <f t="shared" ref="F21:M21" si="1">F19-F20</f>
        <v>0</v>
      </c>
      <c r="G21" s="22">
        <f t="shared" si="1"/>
        <v>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" customHeight="1" thickBot="1" x14ac:dyDescent="0.25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53"/>
      <c r="G22" s="53"/>
      <c r="H22" s="53"/>
      <c r="I22" s="53"/>
      <c r="J22" s="53"/>
      <c r="K22" s="53"/>
      <c r="L22" s="53"/>
      <c r="M22" s="54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  <row r="25" spans="1:13" x14ac:dyDescent="0.2">
      <c r="A25" s="29" t="s">
        <v>36</v>
      </c>
    </row>
    <row r="26" spans="1:13" x14ac:dyDescent="0.2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 x14ac:dyDescent="0.25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 x14ac:dyDescent="0.25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 x14ac:dyDescent="0.25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 x14ac:dyDescent="0.25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 x14ac:dyDescent="0.25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 x14ac:dyDescent="0.25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 x14ac:dyDescent="0.25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 x14ac:dyDescent="0.25">
      <c r="A12" s="88" t="s">
        <v>27</v>
      </c>
      <c r="B12" s="103">
        <v>4650</v>
      </c>
      <c r="C12" s="98">
        <v>4200</v>
      </c>
      <c r="D12" s="98">
        <v>4650</v>
      </c>
      <c r="E12" s="96">
        <v>4500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 x14ac:dyDescent="0.25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 x14ac:dyDescent="0.25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 x14ac:dyDescent="0.25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 x14ac:dyDescent="0.25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 x14ac:dyDescent="0.25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 x14ac:dyDescent="0.3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 x14ac:dyDescent="0.3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4500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 x14ac:dyDescent="0.3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 x14ac:dyDescent="0.3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4500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 x14ac:dyDescent="0.3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>
        <f>AVERAGE($B$21:E21)</f>
        <v>4475</v>
      </c>
      <c r="F22" s="111"/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 x14ac:dyDescent="0.3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5" sqref="E5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1500</v>
      </c>
      <c r="C5" s="96">
        <v>1500</v>
      </c>
      <c r="D5" s="96">
        <v>1500</v>
      </c>
      <c r="E5" s="96">
        <v>1500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284.86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3">
        <v>83.6</v>
      </c>
      <c r="C8" s="96">
        <v>83.6</v>
      </c>
      <c r="D8" s="96">
        <v>83.6</v>
      </c>
      <c r="E8" s="96">
        <v>83.6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3">
        <v>176.18</v>
      </c>
      <c r="C10" s="96">
        <v>152.19</v>
      </c>
      <c r="D10" s="96">
        <v>197.63</v>
      </c>
      <c r="E10" s="96">
        <v>185.95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 x14ac:dyDescent="0.2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 x14ac:dyDescent="0.2">
      <c r="A12" s="88" t="s">
        <v>27</v>
      </c>
      <c r="B12" s="114">
        <v>2800</v>
      </c>
      <c r="C12" s="98">
        <v>2800</v>
      </c>
      <c r="D12" s="98">
        <v>2800</v>
      </c>
      <c r="E12" s="98">
        <v>2800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 x14ac:dyDescent="0.2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 x14ac:dyDescent="0.2">
      <c r="A14" s="171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 x14ac:dyDescent="0.2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 x14ac:dyDescent="0.2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 x14ac:dyDescent="0.25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4854.41</v>
      </c>
      <c r="F19" s="101">
        <f t="shared" si="1"/>
        <v>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3.5" thickBot="1" x14ac:dyDescent="0.25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254.41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3.5" thickBot="1" x14ac:dyDescent="0.25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4600</v>
      </c>
      <c r="F21" s="101">
        <f t="shared" si="2"/>
        <v>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3.5" thickBot="1" x14ac:dyDescent="0.25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>
        <f>AVERAGE($B$21:E21)</f>
        <v>4597.0650000000005</v>
      </c>
      <c r="F22" s="111"/>
      <c r="G22" s="111"/>
      <c r="H22" s="111"/>
      <c r="I22" s="111"/>
      <c r="J22" s="111"/>
      <c r="K22" s="111"/>
      <c r="L22" s="111"/>
      <c r="M22" s="112"/>
    </row>
    <row r="23" spans="1:13" ht="13.5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M25"/>
  <sheetViews>
    <sheetView topLeftCell="A4" zoomScaleNormal="100" workbookViewId="0">
      <selection activeCell="D20" sqref="D20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79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 x14ac:dyDescent="0.2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 x14ac:dyDescent="0.2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 x14ac:dyDescent="0.2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 x14ac:dyDescent="0.2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 x14ac:dyDescent="0.2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 x14ac:dyDescent="0.2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 x14ac:dyDescent="0.2">
      <c r="A12" s="88" t="s">
        <v>27</v>
      </c>
      <c r="B12" s="114">
        <v>4650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 x14ac:dyDescent="0.2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 x14ac:dyDescent="0.2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 x14ac:dyDescent="0.2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 x14ac:dyDescent="0.2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 x14ac:dyDescent="0.2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 x14ac:dyDescent="0.25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 x14ac:dyDescent="0.25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 x14ac:dyDescent="0.25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 x14ac:dyDescent="0.25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 x14ac:dyDescent="0.25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 x14ac:dyDescent="0.25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 x14ac:dyDescent="0.25">
      <c r="A24"/>
    </row>
    <row r="25" spans="1:13" x14ac:dyDescent="0.2">
      <c r="A25" s="32" t="s">
        <v>85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83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 x14ac:dyDescent="0.25">
      <c r="A5" s="86" t="s">
        <v>20</v>
      </c>
      <c r="B5" s="79">
        <v>0</v>
      </c>
      <c r="C5" s="57">
        <v>2700</v>
      </c>
      <c r="D5" s="57">
        <v>2700</v>
      </c>
      <c r="E5" s="57">
        <v>2700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 x14ac:dyDescent="0.25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 x14ac:dyDescent="0.25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 x14ac:dyDescent="0.25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 x14ac:dyDescent="0.25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 x14ac:dyDescent="0.25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 x14ac:dyDescent="0.25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 x14ac:dyDescent="0.25">
      <c r="A12" s="88" t="s">
        <v>27</v>
      </c>
      <c r="B12" s="80">
        <v>0</v>
      </c>
      <c r="C12" s="61">
        <v>1900</v>
      </c>
      <c r="D12" s="61">
        <v>1900</v>
      </c>
      <c r="E12" s="61">
        <v>1900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 x14ac:dyDescent="0.25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 x14ac:dyDescent="0.25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 x14ac:dyDescent="0.25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 x14ac:dyDescent="0.25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 x14ac:dyDescent="0.25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 x14ac:dyDescent="0.3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 x14ac:dyDescent="0.3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4600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 x14ac:dyDescent="0.3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 x14ac:dyDescent="0.3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 x14ac:dyDescent="0.3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>
        <f>AVERAGE($C$21:E21)</f>
        <v>3966.6666666666665</v>
      </c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 x14ac:dyDescent="0.3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  <row r="25" spans="1:13" x14ac:dyDescent="0.2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M26"/>
  <sheetViews>
    <sheetView topLeftCell="A13" zoomScaleNormal="100" workbookViewId="0">
      <selection activeCell="D20" sqref="D20"/>
    </sheetView>
  </sheetViews>
  <sheetFormatPr defaultRowHeight="15" x14ac:dyDescent="0.25"/>
  <cols>
    <col min="1" max="1" width="63" customWidth="1"/>
    <col min="2" max="13" width="9.7109375" customWidth="1"/>
  </cols>
  <sheetData>
    <row r="1" spans="1:13" ht="21.75" thickBot="1" x14ac:dyDescent="0.3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3">
      <c r="A2" s="178" t="s">
        <v>80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5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 x14ac:dyDescent="0.25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 x14ac:dyDescent="0.25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 x14ac:dyDescent="0.25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 x14ac:dyDescent="0.25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 x14ac:dyDescent="0.25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 x14ac:dyDescent="0.25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 x14ac:dyDescent="0.25">
      <c r="A12" s="86" t="s">
        <v>27</v>
      </c>
      <c r="B12" s="126">
        <v>4940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 x14ac:dyDescent="0.25">
      <c r="A13" s="86" t="s">
        <v>28</v>
      </c>
      <c r="B13" s="126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 x14ac:dyDescent="0.25">
      <c r="A14" s="88" t="s">
        <v>29</v>
      </c>
      <c r="B14" s="126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 x14ac:dyDescent="0.25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 x14ac:dyDescent="0.25">
      <c r="A16" s="88" t="s">
        <v>31</v>
      </c>
      <c r="B16" s="126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 x14ac:dyDescent="0.25">
      <c r="A17" s="88" t="s">
        <v>32</v>
      </c>
      <c r="B17" s="126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 x14ac:dyDescent="0.3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 x14ac:dyDescent="0.3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 x14ac:dyDescent="0.3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 x14ac:dyDescent="0.3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 x14ac:dyDescent="0.3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 x14ac:dyDescent="0.3">
      <c r="A23" s="91" t="s">
        <v>13</v>
      </c>
      <c r="B23" s="125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32" t="s">
        <v>85</v>
      </c>
    </row>
    <row r="26" spans="1:13" x14ac:dyDescent="0.25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88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 x14ac:dyDescent="0.25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 x14ac:dyDescent="0.25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 x14ac:dyDescent="0.25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 x14ac:dyDescent="0.25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 x14ac:dyDescent="0.25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 x14ac:dyDescent="0.25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 x14ac:dyDescent="0.25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 x14ac:dyDescent="0.25">
      <c r="A12" s="88" t="s">
        <v>27</v>
      </c>
      <c r="B12" s="80">
        <v>0</v>
      </c>
      <c r="C12" s="61">
        <v>3840</v>
      </c>
      <c r="D12" s="61">
        <v>4960</v>
      </c>
      <c r="E12" s="57">
        <v>4640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 x14ac:dyDescent="0.25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 x14ac:dyDescent="0.25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 x14ac:dyDescent="0.25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 x14ac:dyDescent="0.25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 x14ac:dyDescent="0.25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 x14ac:dyDescent="0.3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 x14ac:dyDescent="0.3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4640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 x14ac:dyDescent="0.3">
      <c r="A20" s="70" t="s">
        <v>14</v>
      </c>
      <c r="B20" s="83">
        <v>0</v>
      </c>
      <c r="C20" s="61">
        <v>0</v>
      </c>
      <c r="D20" s="61">
        <v>360</v>
      </c>
      <c r="E20" s="61">
        <v>40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 x14ac:dyDescent="0.3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 x14ac:dyDescent="0.3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 t="s">
        <v>17</v>
      </c>
      <c r="F22" s="77"/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 x14ac:dyDescent="0.3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</row>
    <row r="25" spans="1:13" x14ac:dyDescent="0.2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zoomScaleNormal="100" workbookViewId="0">
      <selection activeCell="E14" sqref="E14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47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400</v>
      </c>
      <c r="C5" s="96">
        <v>400</v>
      </c>
      <c r="D5" s="96">
        <v>430</v>
      </c>
      <c r="E5" s="96">
        <v>430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6" t="s">
        <v>21</v>
      </c>
      <c r="B6" s="113">
        <v>650</v>
      </c>
      <c r="C6" s="96">
        <v>650</v>
      </c>
      <c r="D6" s="96">
        <v>670</v>
      </c>
      <c r="E6" s="96">
        <v>666.74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85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 x14ac:dyDescent="0.2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 x14ac:dyDescent="0.2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f>1360+2160</f>
        <v>3520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 x14ac:dyDescent="0.2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 x14ac:dyDescent="0.2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 x14ac:dyDescent="0.2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 x14ac:dyDescent="0.2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4701.74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116">
        <v>50</v>
      </c>
      <c r="C20" s="98">
        <v>50</v>
      </c>
      <c r="D20" s="98">
        <v>205</v>
      </c>
      <c r="E20" s="98">
        <v>101.74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4600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zoomScaleNormal="100" workbookViewId="0">
      <selection activeCell="E22" sqref="E2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 x14ac:dyDescent="0.25">
      <c r="A2" s="178" t="s">
        <v>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57" customFormat="1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156" customFormat="1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 x14ac:dyDescent="0.2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 x14ac:dyDescent="0.2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 x14ac:dyDescent="0.2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 x14ac:dyDescent="0.2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 x14ac:dyDescent="0.2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 x14ac:dyDescent="0.2">
      <c r="A10" s="87" t="s">
        <v>25</v>
      </c>
      <c r="B10" s="113">
        <v>205.71</v>
      </c>
      <c r="C10" s="96">
        <v>205.71</v>
      </c>
      <c r="D10" s="96">
        <v>210.02</v>
      </c>
      <c r="E10" s="96">
        <v>205.71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 x14ac:dyDescent="0.2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 x14ac:dyDescent="0.2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 x14ac:dyDescent="0.2">
      <c r="A13" s="88" t="s">
        <v>28</v>
      </c>
      <c r="B13" s="103">
        <v>0</v>
      </c>
      <c r="C13" s="98">
        <v>1880</v>
      </c>
      <c r="D13" s="98">
        <v>0</v>
      </c>
      <c r="E13" s="96">
        <f>1112+705</f>
        <v>1817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9" customFormat="1" ht="15" customHeight="1" x14ac:dyDescent="0.2">
      <c r="A14" s="88" t="s">
        <v>29</v>
      </c>
      <c r="B14" s="114">
        <v>2000</v>
      </c>
      <c r="C14" s="98">
        <v>2000</v>
      </c>
      <c r="D14" s="98">
        <v>2000</v>
      </c>
      <c r="E14" s="96">
        <v>2000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" customFormat="1" ht="15" customHeight="1" x14ac:dyDescent="0.2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f>382.1+300</f>
        <v>682.1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" customFormat="1" ht="15" customHeight="1" x14ac:dyDescent="0.2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4704.8100000000004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116">
        <v>0</v>
      </c>
      <c r="C20" s="98">
        <v>0</v>
      </c>
      <c r="D20" s="98">
        <v>4.3099999999999996</v>
      </c>
      <c r="E20" s="98">
        <v>104.81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4600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>
        <f>AVERAGE($B$21:E21)</f>
        <v>3608.6324999999997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" x14ac:dyDescent="0.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 x14ac:dyDescent="0.2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 x14ac:dyDescent="0.2">
      <c r="A12" s="88" t="s">
        <v>27</v>
      </c>
      <c r="B12" s="114">
        <v>4704</v>
      </c>
      <c r="C12" s="98">
        <v>2184</v>
      </c>
      <c r="D12" s="98">
        <v>4704</v>
      </c>
      <c r="E12" s="98">
        <v>4704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 x14ac:dyDescent="0.2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 x14ac:dyDescent="0.2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 x14ac:dyDescent="0.2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 x14ac:dyDescent="0.2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4704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116">
        <v>104</v>
      </c>
      <c r="C20" s="98">
        <v>0</v>
      </c>
      <c r="D20" s="98">
        <v>104</v>
      </c>
      <c r="E20" s="98">
        <v>104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4600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>
        <f>AVERAGE($B$21:E21)</f>
        <v>3996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 x14ac:dyDescent="0.2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 x14ac:dyDescent="0.2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 x14ac:dyDescent="0.2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 x14ac:dyDescent="0.2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 x14ac:dyDescent="0.2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 x14ac:dyDescent="0.2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 x14ac:dyDescent="0.2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 x14ac:dyDescent="0.2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8">
        <f>2010+2610</f>
        <v>4620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 x14ac:dyDescent="0.2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 x14ac:dyDescent="0.2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 x14ac:dyDescent="0.2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 x14ac:dyDescent="0.2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 x14ac:dyDescent="0.2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 x14ac:dyDescent="0.25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 x14ac:dyDescent="0.25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4620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 x14ac:dyDescent="0.25">
      <c r="A20" s="70" t="s">
        <v>14</v>
      </c>
      <c r="B20" s="98">
        <v>0</v>
      </c>
      <c r="C20" s="98">
        <v>0</v>
      </c>
      <c r="D20" s="98">
        <v>20</v>
      </c>
      <c r="E20" s="98">
        <v>20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 x14ac:dyDescent="0.25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4600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 x14ac:dyDescent="0.25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>
        <f>AVERAGE($B$21:E21)</f>
        <v>4488.375</v>
      </c>
      <c r="F22" s="111"/>
      <c r="G22" s="111"/>
      <c r="H22" s="111"/>
      <c r="I22" s="111"/>
      <c r="J22" s="111"/>
      <c r="K22" s="111"/>
      <c r="L22" s="111"/>
      <c r="M22" s="112"/>
    </row>
    <row r="23" spans="1:13" ht="15" customHeight="1" thickBot="1" x14ac:dyDescent="0.25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6"/>
  <sheetViews>
    <sheetView zoomScaleNormal="100" workbookViewId="0">
      <selection activeCell="E18" sqref="E18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 x14ac:dyDescent="0.25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 x14ac:dyDescent="0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 x14ac:dyDescent="0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 x14ac:dyDescent="0.25">
      <c r="A5" s="86" t="s">
        <v>20</v>
      </c>
      <c r="B5" s="119">
        <v>1900</v>
      </c>
      <c r="C5" s="96">
        <v>1900</v>
      </c>
      <c r="D5" s="96">
        <v>1900</v>
      </c>
      <c r="E5" s="96">
        <v>1900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 x14ac:dyDescent="0.25">
      <c r="A6" s="87" t="s">
        <v>21</v>
      </c>
      <c r="B6" s="119">
        <v>720.13</v>
      </c>
      <c r="C6" s="96">
        <v>720.13</v>
      </c>
      <c r="D6" s="96">
        <v>720.13</v>
      </c>
      <c r="E6" s="96">
        <v>720.13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 x14ac:dyDescent="0.25">
      <c r="A7" s="87" t="s">
        <v>22</v>
      </c>
      <c r="B7" s="119">
        <v>271.62</v>
      </c>
      <c r="C7" s="96">
        <v>238.52</v>
      </c>
      <c r="D7" s="96">
        <v>382.24</v>
      </c>
      <c r="E7" s="96">
        <v>367.69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 x14ac:dyDescent="0.25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 x14ac:dyDescent="0.25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298.70999999999998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 x14ac:dyDescent="0.25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f>100.73+92.46+94.98</f>
        <v>288.17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 x14ac:dyDescent="0.25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 x14ac:dyDescent="0.25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 x14ac:dyDescent="0.25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 x14ac:dyDescent="0.25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 x14ac:dyDescent="0.25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 x14ac:dyDescent="0.25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 x14ac:dyDescent="0.25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 x14ac:dyDescent="0.3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 x14ac:dyDescent="0.3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3574.7000000000003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4" s="58" customFormat="1" ht="15" customHeight="1" thickBot="1" x14ac:dyDescent="0.3">
      <c r="A20" s="70" t="s">
        <v>14</v>
      </c>
      <c r="B20" s="122">
        <v>0</v>
      </c>
      <c r="C20" s="98">
        <v>0</v>
      </c>
      <c r="D20" s="98">
        <v>1.68</v>
      </c>
      <c r="E20" s="98">
        <v>1.74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 x14ac:dyDescent="0.3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3572.9600000000005</v>
      </c>
      <c r="F21" s="101">
        <f t="shared" si="1"/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 x14ac:dyDescent="0.3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>
        <f>AVERAGE($B$21:E21)</f>
        <v>3387.1450000000004</v>
      </c>
      <c r="F22" s="111"/>
      <c r="G22" s="111"/>
      <c r="H22" s="111"/>
      <c r="I22" s="111"/>
      <c r="J22" s="111"/>
      <c r="K22" s="111"/>
      <c r="L22" s="111"/>
      <c r="M22" s="112"/>
    </row>
    <row r="23" spans="1:14" s="58" customFormat="1" ht="15" customHeight="1" thickBot="1" x14ac:dyDescent="0.3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 x14ac:dyDescent="0.25">
      <c r="A24"/>
      <c r="N24" s="14" t="s">
        <v>39</v>
      </c>
    </row>
    <row r="26" spans="1:14" x14ac:dyDescent="0.2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Ana Costa</cp:lastModifiedBy>
  <cp:lastPrinted>2017-04-12T13:26:31Z</cp:lastPrinted>
  <dcterms:created xsi:type="dcterms:W3CDTF">2010-04-15T12:47:32Z</dcterms:created>
  <dcterms:modified xsi:type="dcterms:W3CDTF">2019-05-15T13:03:50Z</dcterms:modified>
</cp:coreProperties>
</file>