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 firstSheet="27" activeTab="34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ULO MUNIZ" sheetId="27" r:id="rId31"/>
    <sheet name="PASTOR JR. TÉRCIO" sheetId="50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1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25725"/>
</workbook>
</file>

<file path=xl/calcChain.xml><?xml version="1.0" encoding="utf-8"?>
<calcChain xmlns="http://schemas.openxmlformats.org/spreadsheetml/2006/main">
  <c r="B12" i="47"/>
  <c r="C15" i="15"/>
  <c r="C22" i="38"/>
  <c r="C22" i="51"/>
  <c r="C22" i="45"/>
  <c r="C15"/>
  <c r="C22" i="48"/>
  <c r="C22" i="24"/>
  <c r="C15"/>
  <c r="C22" i="31"/>
  <c r="C22" i="40"/>
  <c r="C22" i="50"/>
  <c r="C13"/>
  <c r="C22" i="27"/>
  <c r="C22" i="23"/>
  <c r="C22" i="35"/>
  <c r="C22" i="49"/>
  <c r="C22" i="52" l="1"/>
  <c r="C22" i="17"/>
  <c r="C22" i="30"/>
  <c r="C22" i="22"/>
  <c r="C22" i="37"/>
  <c r="C22" i="19"/>
  <c r="C22" i="25"/>
  <c r="C10"/>
  <c r="C22" i="20"/>
  <c r="C22" i="21"/>
  <c r="C22" i="14"/>
  <c r="C22" i="10"/>
  <c r="C22" i="8"/>
  <c r="C22" i="13"/>
  <c r="C22" i="9"/>
  <c r="C22" i="26"/>
  <c r="C22" i="16"/>
  <c r="C22" i="7"/>
  <c r="C7"/>
  <c r="C9"/>
  <c r="C22" i="3"/>
  <c r="C22" i="5"/>
  <c r="C15"/>
  <c r="C22" i="12"/>
  <c r="C22" i="6"/>
  <c r="C19"/>
  <c r="C21" s="1"/>
  <c r="C15"/>
  <c r="C22" i="4"/>
  <c r="C22" i="2"/>
  <c r="C22" i="29"/>
  <c r="B12" i="22"/>
  <c r="B13" i="19"/>
  <c r="B10" i="25"/>
  <c r="B12" i="26"/>
  <c r="B12" i="12"/>
  <c r="M5" i="53" l="1"/>
  <c r="M6"/>
  <c r="M7"/>
  <c r="M8"/>
  <c r="M9"/>
  <c r="M10"/>
  <c r="M11"/>
  <c r="M12"/>
  <c r="M13"/>
  <c r="M14"/>
  <c r="M15"/>
  <c r="M16"/>
  <c r="M17"/>
  <c r="M18"/>
  <c r="M20"/>
  <c r="M19" l="1"/>
  <c r="M21" s="1"/>
  <c r="L12" l="1"/>
  <c r="L20"/>
  <c r="L18"/>
  <c r="L17"/>
  <c r="L16"/>
  <c r="L15"/>
  <c r="L14"/>
  <c r="L13"/>
  <c r="L11"/>
  <c r="L10"/>
  <c r="L9"/>
  <c r="L8"/>
  <c r="L7"/>
  <c r="L6"/>
  <c r="L5"/>
  <c r="L19" l="1"/>
  <c r="L21" s="1"/>
  <c r="K5" l="1"/>
  <c r="K6"/>
  <c r="K7"/>
  <c r="K8"/>
  <c r="K9"/>
  <c r="K10"/>
  <c r="K11"/>
  <c r="K12"/>
  <c r="K13"/>
  <c r="K14"/>
  <c r="K15"/>
  <c r="K16"/>
  <c r="K17"/>
  <c r="K18"/>
  <c r="K20"/>
  <c r="K19" l="1"/>
  <c r="K21" s="1"/>
  <c r="J5" l="1"/>
  <c r="J6"/>
  <c r="J7"/>
  <c r="J8"/>
  <c r="J9"/>
  <c r="J10"/>
  <c r="J11"/>
  <c r="J13"/>
  <c r="J14"/>
  <c r="J15"/>
  <c r="J16"/>
  <c r="J17"/>
  <c r="J18"/>
  <c r="J20"/>
  <c r="J12" l="1"/>
  <c r="J19" s="1"/>
  <c r="J21" s="1"/>
  <c r="I5" l="1"/>
  <c r="I6"/>
  <c r="I7"/>
  <c r="I8"/>
  <c r="I9"/>
  <c r="I10"/>
  <c r="I11"/>
  <c r="I12"/>
  <c r="I13"/>
  <c r="I14"/>
  <c r="I15"/>
  <c r="I16"/>
  <c r="I17"/>
  <c r="I18"/>
  <c r="I20"/>
  <c r="I19" l="1"/>
  <c r="I21" s="1"/>
  <c r="H12" l="1"/>
  <c r="H5"/>
  <c r="H6"/>
  <c r="H7"/>
  <c r="H8"/>
  <c r="H9"/>
  <c r="H10"/>
  <c r="H11"/>
  <c r="H13"/>
  <c r="H14"/>
  <c r="H15"/>
  <c r="H16"/>
  <c r="H17"/>
  <c r="H18"/>
  <c r="H20"/>
  <c r="H19" l="1"/>
  <c r="H21" s="1"/>
  <c r="G5" l="1"/>
  <c r="G20"/>
  <c r="G18"/>
  <c r="G17"/>
  <c r="G16"/>
  <c r="G15"/>
  <c r="G14"/>
  <c r="G13"/>
  <c r="G12"/>
  <c r="G11"/>
  <c r="G9"/>
  <c r="G8"/>
  <c r="G6"/>
  <c r="G7" l="1"/>
  <c r="G10"/>
  <c r="G19" l="1"/>
  <c r="G21" s="1"/>
  <c r="F20" l="1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E7"/>
  <c r="D19" i="8"/>
  <c r="D21" s="1"/>
  <c r="D19" i="35"/>
  <c r="D21" s="1"/>
  <c r="D5" i="53"/>
  <c r="D20"/>
  <c r="D14" l="1"/>
  <c r="D18"/>
  <c r="E21" i="17"/>
  <c r="D12" i="53"/>
  <c r="D10"/>
  <c r="E14"/>
  <c r="E12"/>
  <c r="E10"/>
  <c r="E20"/>
  <c r="E5"/>
  <c r="D15"/>
  <c r="E13"/>
  <c r="E6"/>
  <c r="F19"/>
  <c r="F21" s="1"/>
  <c r="D19" l="1"/>
  <c r="D21" s="1"/>
  <c r="C7"/>
  <c r="B6"/>
  <c r="C6"/>
  <c r="C14"/>
  <c r="E19"/>
  <c r="E21" s="1"/>
  <c r="C10" l="1"/>
  <c r="C15"/>
  <c r="C5"/>
  <c r="C13"/>
  <c r="C20"/>
  <c r="C12"/>
  <c r="C19" l="1"/>
  <c r="C21" s="1"/>
  <c r="B14" l="1"/>
  <c r="B5"/>
  <c r="B7" l="1"/>
  <c r="B10"/>
  <c r="B12"/>
  <c r="B20"/>
  <c r="B15"/>
  <c r="M19" i="30"/>
  <c r="L19"/>
  <c r="K19"/>
  <c r="J19"/>
  <c r="I19"/>
  <c r="H19"/>
  <c r="G19"/>
  <c r="F19"/>
  <c r="E19"/>
  <c r="D19"/>
  <c r="C19"/>
  <c r="B19"/>
  <c r="M19" i="4"/>
  <c r="L19"/>
  <c r="K19"/>
  <c r="J19"/>
  <c r="I19"/>
  <c r="H19"/>
  <c r="G19"/>
  <c r="F19"/>
  <c r="E19"/>
  <c r="D19"/>
  <c r="C19"/>
  <c r="B19"/>
  <c r="M19" i="5"/>
  <c r="L19"/>
  <c r="K19"/>
  <c r="J19"/>
  <c r="I19"/>
  <c r="H19"/>
  <c r="G19"/>
  <c r="F19"/>
  <c r="E19"/>
  <c r="D19"/>
  <c r="C19"/>
  <c r="B19"/>
  <c r="M19" i="6"/>
  <c r="L19"/>
  <c r="K19"/>
  <c r="J19"/>
  <c r="I19"/>
  <c r="H19"/>
  <c r="G19"/>
  <c r="F19"/>
  <c r="E19"/>
  <c r="D19"/>
  <c r="B19"/>
  <c r="M19" i="7"/>
  <c r="L19"/>
  <c r="K19"/>
  <c r="J19"/>
  <c r="I19"/>
  <c r="H19"/>
  <c r="G19"/>
  <c r="F19"/>
  <c r="E19"/>
  <c r="D19"/>
  <c r="C19"/>
  <c r="B19"/>
  <c r="M19" i="12"/>
  <c r="L19"/>
  <c r="K19"/>
  <c r="J19"/>
  <c r="I19"/>
  <c r="H19"/>
  <c r="G19"/>
  <c r="F19"/>
  <c r="E19"/>
  <c r="D19"/>
  <c r="C19"/>
  <c r="B19"/>
  <c r="M19" i="26"/>
  <c r="L19"/>
  <c r="K19"/>
  <c r="J19"/>
  <c r="I19"/>
  <c r="H19"/>
  <c r="G19"/>
  <c r="F19"/>
  <c r="E19"/>
  <c r="D19"/>
  <c r="C19"/>
  <c r="B19"/>
  <c r="M19" i="9"/>
  <c r="L19"/>
  <c r="K19"/>
  <c r="J19"/>
  <c r="I19"/>
  <c r="H19"/>
  <c r="G19"/>
  <c r="F19"/>
  <c r="E19"/>
  <c r="D19"/>
  <c r="C19"/>
  <c r="B19"/>
  <c r="M19" i="10"/>
  <c r="L19"/>
  <c r="K19"/>
  <c r="J19"/>
  <c r="I19"/>
  <c r="H19"/>
  <c r="G19"/>
  <c r="F19"/>
  <c r="E19"/>
  <c r="D19"/>
  <c r="C19"/>
  <c r="B19"/>
  <c r="M19" i="14"/>
  <c r="L19"/>
  <c r="K19"/>
  <c r="J19"/>
  <c r="I19"/>
  <c r="H19"/>
  <c r="G19"/>
  <c r="F19"/>
  <c r="E19"/>
  <c r="D19"/>
  <c r="C19"/>
  <c r="B19"/>
  <c r="M19" i="17"/>
  <c r="L19"/>
  <c r="K19"/>
  <c r="J19"/>
  <c r="I19"/>
  <c r="H19"/>
  <c r="G19"/>
  <c r="F19"/>
  <c r="D19"/>
  <c r="C19"/>
  <c r="B19"/>
  <c r="M19" i="3"/>
  <c r="L19"/>
  <c r="K19"/>
  <c r="J19"/>
  <c r="J21" s="1"/>
  <c r="I19"/>
  <c r="H19"/>
  <c r="G19"/>
  <c r="F19"/>
  <c r="E19"/>
  <c r="D19"/>
  <c r="C19"/>
  <c r="B19"/>
  <c r="M19" i="16"/>
  <c r="L19"/>
  <c r="K19"/>
  <c r="J19"/>
  <c r="I19"/>
  <c r="H19"/>
  <c r="G19"/>
  <c r="F19"/>
  <c r="E19"/>
  <c r="D19"/>
  <c r="C19"/>
  <c r="B19"/>
  <c r="M19" i="37"/>
  <c r="L19"/>
  <c r="K19"/>
  <c r="J19"/>
  <c r="I19"/>
  <c r="H19"/>
  <c r="G19"/>
  <c r="F19"/>
  <c r="E19"/>
  <c r="D19"/>
  <c r="C19"/>
  <c r="B19"/>
  <c r="M19" i="13"/>
  <c r="L19"/>
  <c r="K19"/>
  <c r="J19"/>
  <c r="I19"/>
  <c r="H19"/>
  <c r="G19"/>
  <c r="F19"/>
  <c r="E19"/>
  <c r="D19"/>
  <c r="C19"/>
  <c r="B19"/>
  <c r="M19" i="21"/>
  <c r="L19"/>
  <c r="K19"/>
  <c r="J19"/>
  <c r="I19"/>
  <c r="H19"/>
  <c r="G19"/>
  <c r="F19"/>
  <c r="E19"/>
  <c r="D19"/>
  <c r="C19"/>
  <c r="B19"/>
  <c r="M19" i="33"/>
  <c r="L19"/>
  <c r="K19"/>
  <c r="J19"/>
  <c r="I19"/>
  <c r="H19"/>
  <c r="G19"/>
  <c r="F19"/>
  <c r="E19"/>
  <c r="D19"/>
  <c r="C19"/>
  <c r="B19"/>
  <c r="M19" i="15"/>
  <c r="L19"/>
  <c r="K19"/>
  <c r="J19"/>
  <c r="I19"/>
  <c r="H19"/>
  <c r="G19"/>
  <c r="F19"/>
  <c r="E19"/>
  <c r="D19"/>
  <c r="C19"/>
  <c r="B19"/>
  <c r="M19" i="49"/>
  <c r="L19"/>
  <c r="K19"/>
  <c r="J19"/>
  <c r="I19"/>
  <c r="H19"/>
  <c r="G19"/>
  <c r="F19"/>
  <c r="E19"/>
  <c r="D19"/>
  <c r="C19"/>
  <c r="B19"/>
  <c r="M19" i="20"/>
  <c r="L19"/>
  <c r="K19"/>
  <c r="J19"/>
  <c r="I19"/>
  <c r="H19"/>
  <c r="G19"/>
  <c r="F19"/>
  <c r="E19"/>
  <c r="D19"/>
  <c r="C19"/>
  <c r="B19"/>
  <c r="M19" i="25"/>
  <c r="L19"/>
  <c r="K19"/>
  <c r="J19"/>
  <c r="I19"/>
  <c r="H19"/>
  <c r="G19"/>
  <c r="F19"/>
  <c r="E19"/>
  <c r="D19"/>
  <c r="C19"/>
  <c r="B19"/>
  <c r="M19" i="19"/>
  <c r="L19"/>
  <c r="K19"/>
  <c r="J19"/>
  <c r="I19"/>
  <c r="H19"/>
  <c r="G19"/>
  <c r="F19"/>
  <c r="E19"/>
  <c r="D19"/>
  <c r="C19"/>
  <c r="B19"/>
  <c r="M19" i="23"/>
  <c r="L19"/>
  <c r="K19"/>
  <c r="J19"/>
  <c r="I19"/>
  <c r="H19"/>
  <c r="G19"/>
  <c r="F19"/>
  <c r="E19"/>
  <c r="D19"/>
  <c r="C19"/>
  <c r="B19"/>
  <c r="M19" i="50"/>
  <c r="L19"/>
  <c r="K19"/>
  <c r="J19"/>
  <c r="I19"/>
  <c r="H19"/>
  <c r="G19"/>
  <c r="F19"/>
  <c r="E19"/>
  <c r="D19"/>
  <c r="C19"/>
  <c r="B19"/>
  <c r="M19" i="22"/>
  <c r="L19"/>
  <c r="K19"/>
  <c r="J19"/>
  <c r="I19"/>
  <c r="H19"/>
  <c r="G19"/>
  <c r="F19"/>
  <c r="E19"/>
  <c r="D19"/>
  <c r="C19"/>
  <c r="B19"/>
  <c r="M19" i="52"/>
  <c r="L19"/>
  <c r="K19"/>
  <c r="J19"/>
  <c r="I19"/>
  <c r="H19"/>
  <c r="G19"/>
  <c r="F19"/>
  <c r="E19"/>
  <c r="D19"/>
  <c r="C19"/>
  <c r="B19"/>
  <c r="M19" i="27"/>
  <c r="L19"/>
  <c r="K19"/>
  <c r="J19"/>
  <c r="I19"/>
  <c r="H19"/>
  <c r="G19"/>
  <c r="F19"/>
  <c r="E19"/>
  <c r="D19"/>
  <c r="C19"/>
  <c r="B19"/>
  <c r="M19" i="35"/>
  <c r="L19"/>
  <c r="K19"/>
  <c r="J19"/>
  <c r="I19"/>
  <c r="H19"/>
  <c r="G19"/>
  <c r="F19"/>
  <c r="E19"/>
  <c r="C19"/>
  <c r="B19"/>
  <c r="M19" i="8"/>
  <c r="L19"/>
  <c r="K19"/>
  <c r="J19"/>
  <c r="I19"/>
  <c r="H19"/>
  <c r="H21" s="1"/>
  <c r="G19"/>
  <c r="F19"/>
  <c r="E19"/>
  <c r="C19"/>
  <c r="B19"/>
  <c r="M19" i="31"/>
  <c r="L19"/>
  <c r="K19"/>
  <c r="J19"/>
  <c r="I19"/>
  <c r="H19"/>
  <c r="G19"/>
  <c r="F19"/>
  <c r="E19"/>
  <c r="D19"/>
  <c r="C19"/>
  <c r="B19"/>
  <c r="M19" i="40"/>
  <c r="L19"/>
  <c r="K19"/>
  <c r="J19"/>
  <c r="I19"/>
  <c r="H19"/>
  <c r="G19"/>
  <c r="F19"/>
  <c r="E19"/>
  <c r="D19"/>
  <c r="C19"/>
  <c r="B19"/>
  <c r="M19" i="47"/>
  <c r="L19"/>
  <c r="K19"/>
  <c r="J19"/>
  <c r="I19"/>
  <c r="H19"/>
  <c r="G19"/>
  <c r="F19"/>
  <c r="E19"/>
  <c r="D19"/>
  <c r="C19"/>
  <c r="B19"/>
  <c r="M19" i="45"/>
  <c r="L19"/>
  <c r="K19"/>
  <c r="J19"/>
  <c r="I19"/>
  <c r="H19"/>
  <c r="G19"/>
  <c r="F19"/>
  <c r="E19"/>
  <c r="D19"/>
  <c r="C19"/>
  <c r="B19"/>
  <c r="M19" i="38"/>
  <c r="L19"/>
  <c r="K19"/>
  <c r="J19"/>
  <c r="I19"/>
  <c r="H19"/>
  <c r="G19"/>
  <c r="F19"/>
  <c r="E19"/>
  <c r="D19"/>
  <c r="C19"/>
  <c r="B19"/>
  <c r="M19" i="24"/>
  <c r="L19"/>
  <c r="K19"/>
  <c r="J19"/>
  <c r="I19"/>
  <c r="H19"/>
  <c r="G19"/>
  <c r="F19"/>
  <c r="E19"/>
  <c r="D19"/>
  <c r="C19"/>
  <c r="B19"/>
  <c r="M19" i="48"/>
  <c r="L19"/>
  <c r="K19"/>
  <c r="J19"/>
  <c r="I19"/>
  <c r="H19"/>
  <c r="G19"/>
  <c r="F19"/>
  <c r="E19"/>
  <c r="D19"/>
  <c r="C19"/>
  <c r="B19"/>
  <c r="M19" i="51"/>
  <c r="L19"/>
  <c r="K19"/>
  <c r="J19"/>
  <c r="I19"/>
  <c r="H19"/>
  <c r="G19"/>
  <c r="F19"/>
  <c r="E19"/>
  <c r="D19"/>
  <c r="C19"/>
  <c r="B19"/>
  <c r="M19" i="2"/>
  <c r="L19"/>
  <c r="K19"/>
  <c r="J19"/>
  <c r="I19"/>
  <c r="H19"/>
  <c r="G19"/>
  <c r="F19"/>
  <c r="E19"/>
  <c r="D19"/>
  <c r="C19"/>
  <c r="B19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E22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/>
  <c r="C21" i="51"/>
  <c r="E21"/>
  <c r="C21" i="48"/>
  <c r="E21"/>
  <c r="B21" i="24"/>
  <c r="D21"/>
  <c r="F21"/>
  <c r="B21" i="38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C22" s="1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E21" i="6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L19"/>
  <c r="K19"/>
  <c r="J19"/>
  <c r="I19"/>
  <c r="H19"/>
  <c r="G19"/>
  <c r="F19"/>
  <c r="E19"/>
  <c r="D19"/>
  <c r="C22" i="15" l="1"/>
  <c r="C22" i="33"/>
  <c r="M22" i="53"/>
  <c r="L22"/>
  <c r="K22"/>
  <c r="J22"/>
  <c r="D22"/>
  <c r="B22"/>
  <c r="F22"/>
  <c r="C22"/>
  <c r="M21" i="29"/>
  <c r="L21"/>
  <c r="K21"/>
  <c r="J21"/>
  <c r="G21"/>
  <c r="I22" i="53"/>
  <c r="H22"/>
  <c r="G22"/>
  <c r="I21" i="29"/>
  <c r="H21"/>
  <c r="D21"/>
  <c r="C21"/>
  <c r="E21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/>
  <c r="B21" l="1"/>
  <c r="B22" l="1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<sst xmlns="http://schemas.openxmlformats.org/spreadsheetml/2006/main" count="1367" uniqueCount="80">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</sst>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0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0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0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0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0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0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0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0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0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0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0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0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0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0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0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0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0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0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0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0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0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0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0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0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0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0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0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0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0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0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0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0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0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0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0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0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0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0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0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0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0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0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0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0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0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0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0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0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0</v>
      </c>
      <c r="E19" s="65">
        <f t="shared" si="1"/>
        <v>0</v>
      </c>
      <c r="F19" s="65">
        <f t="shared" ref="F19:G19" si="2">SUM(F5:F18)</f>
        <v>0</v>
      </c>
      <c r="G19" s="65">
        <f t="shared" si="2"/>
        <v>0</v>
      </c>
      <c r="H19" s="65">
        <f t="shared" ref="H19:I19" si="3">SUM(H5:H18)</f>
        <v>0</v>
      </c>
      <c r="I19" s="65">
        <f t="shared" si="3"/>
        <v>0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0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0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0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0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0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0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0</v>
      </c>
      <c r="E21" s="65">
        <f t="shared" si="6"/>
        <v>0</v>
      </c>
      <c r="F21" s="65">
        <f t="shared" ref="F21:G21" si="7">F19-F20</f>
        <v>0</v>
      </c>
      <c r="G21" s="65">
        <f t="shared" si="7"/>
        <v>0</v>
      </c>
      <c r="H21" s="65">
        <f t="shared" ref="H21:I21" si="8">H19-H20</f>
        <v>0</v>
      </c>
      <c r="I21" s="65">
        <f t="shared" si="8"/>
        <v>0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89128.720000000016</v>
      </c>
      <c r="E22" s="51">
        <f>AVERAGE($B$21:E21)</f>
        <v>66846.540000000008</v>
      </c>
      <c r="F22" s="51">
        <f>AVERAGE($B$21:F21)</f>
        <v>53477.232000000004</v>
      </c>
      <c r="G22" s="51">
        <f>AVERAGE($B$21:G21)</f>
        <v>44564.360000000008</v>
      </c>
      <c r="H22" s="51">
        <f>AVERAGE($B$21:H21)</f>
        <v>38198.02285714286</v>
      </c>
      <c r="I22" s="51">
        <f>AVERAGE($B$21:I21)</f>
        <v>33423.270000000004</v>
      </c>
      <c r="J22" s="51">
        <f>AVERAGE($B$21:J21)</f>
        <v>29709.573333333337</v>
      </c>
      <c r="K22" s="51">
        <f>AVERAGE($B$21:K21)</f>
        <v>26738.616000000002</v>
      </c>
      <c r="L22" s="51">
        <f>AVERAGE($B$21:L21)</f>
        <v>24307.832727272729</v>
      </c>
      <c r="M22" s="98">
        <f>AVERAGE($B$21:M21)</f>
        <v>22282.180000000004</v>
      </c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>
      <c r="A10" s="53" t="s">
        <v>24</v>
      </c>
      <c r="B10" s="36">
        <v>125.99</v>
      </c>
      <c r="C10" s="60">
        <v>129.61000000000001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8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>
      <c r="A14" s="54" t="s">
        <v>28</v>
      </c>
      <c r="B14" s="39">
        <v>2500</v>
      </c>
      <c r="C14" s="39">
        <v>2500</v>
      </c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90" customFormat="1" ht="15" customHeight="1">
      <c r="A15" s="54" t="s">
        <v>29</v>
      </c>
      <c r="B15" s="39">
        <v>269</v>
      </c>
      <c r="C15" s="62">
        <v>230.3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90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>
      <c r="A18" s="56" t="s">
        <v>32</v>
      </c>
      <c r="B18" s="58">
        <v>1670</v>
      </c>
      <c r="C18" s="64">
        <v>1725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88" customFormat="1" ht="15" customHeight="1" thickBot="1">
      <c r="A19" s="44" t="s">
        <v>33</v>
      </c>
      <c r="B19" s="45">
        <f t="shared" ref="B19" si="0">SUM(B5:B18)</f>
        <v>4564.99</v>
      </c>
      <c r="C19" s="65">
        <f t="shared" ref="C19:M19" si="1">SUM(C5:C18)</f>
        <v>4584.91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88" customFormat="1" ht="15" customHeight="1" thickBot="1">
      <c r="A21" s="44" t="s">
        <v>15</v>
      </c>
      <c r="B21" s="45">
        <f>B19-B20</f>
        <v>4564.99</v>
      </c>
      <c r="C21" s="65">
        <f t="shared" ref="C21:M21" si="2">C19-C20</f>
        <v>4584.91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>
      <c r="A22" s="46" t="s">
        <v>12</v>
      </c>
      <c r="B22" s="51">
        <f>AVERAGE($B$21:B21)</f>
        <v>4564.99</v>
      </c>
      <c r="C22" s="51">
        <f>AVERAGE($B$21:C21)</f>
        <v>4574.95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88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1" sqref="C21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3600</v>
      </c>
      <c r="C5" s="60">
        <v>3600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>
        <f>182.69+54.42</f>
        <v>237.11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109.41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3600</v>
      </c>
      <c r="C22" s="51">
        <f>AVERAGE($B$21:C21)</f>
        <v>4100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>
        <v>5250</v>
      </c>
      <c r="C12" s="62">
        <v>4900</v>
      </c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650</v>
      </c>
      <c r="C20" s="62">
        <v>300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39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f>2100+2400</f>
        <v>4500</v>
      </c>
      <c r="C12" s="62">
        <v>4200</v>
      </c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61.8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4561.8</v>
      </c>
      <c r="C21" s="65">
        <f t="shared" ref="C21:M21" si="2">C19-C20</f>
        <v>4200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4600</v>
      </c>
      <c r="C5" s="60">
        <v>4600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" si="4">D19-D20</f>
        <v>0</v>
      </c>
      <c r="E21" s="65">
        <f t="shared" si="3"/>
        <v>0</v>
      </c>
      <c r="F21" s="65">
        <f t="shared" si="3"/>
        <v>0</v>
      </c>
      <c r="G21" s="65">
        <f t="shared" si="3"/>
        <v>0</v>
      </c>
      <c r="H21" s="65">
        <f>H19-H20</f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4" t="s">
        <v>28</v>
      </c>
      <c r="B14" s="39">
        <v>4300</v>
      </c>
      <c r="C14" s="39">
        <v>4300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568.62</v>
      </c>
      <c r="C15" s="62">
        <v>302.25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268.62</v>
      </c>
      <c r="C20" s="62">
        <v>2.25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>
        <v>555.65</v>
      </c>
      <c r="C15" s="62">
        <v>291.7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4435.6499999999996</v>
      </c>
      <c r="C21" s="65">
        <f t="shared" ref="C21:M21" si="2">C19-C20</f>
        <v>4291.7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4340</v>
      </c>
      <c r="C12" s="62">
        <v>3920</v>
      </c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4340</v>
      </c>
      <c r="C21" s="65">
        <f t="shared" ref="C21:M21" si="2">C19-C20</f>
        <v>3920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4340</v>
      </c>
      <c r="C22" s="51">
        <f>AVERAGE($B$21:C21)</f>
        <v>4130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40" t="s">
        <v>26</v>
      </c>
      <c r="B12" s="39">
        <v>4500</v>
      </c>
      <c r="C12" s="62">
        <v>4200</v>
      </c>
      <c r="D12" s="62"/>
      <c r="E12" s="60"/>
      <c r="F12" s="62"/>
      <c r="G12" s="62"/>
      <c r="H12" s="62"/>
      <c r="I12" s="62"/>
      <c r="J12" s="60"/>
      <c r="K12" s="62"/>
      <c r="L12" s="60"/>
      <c r="M12" s="63"/>
    </row>
    <row r="13" spans="1:14" s="15" customFormat="1" ht="15" customHeight="1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139.80000000000001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4200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4400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3" sqref="C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4599.8999999999996</v>
      </c>
      <c r="C12" s="62">
        <v>4293.24</v>
      </c>
      <c r="D12" s="62"/>
      <c r="E12" s="60"/>
      <c r="F12" s="60"/>
      <c r="G12" s="60"/>
      <c r="H12" s="62"/>
      <c r="I12" s="62"/>
      <c r="J12" s="60"/>
      <c r="K12" s="62"/>
      <c r="L12" s="60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4599.8999999999996</v>
      </c>
      <c r="C21" s="65">
        <f t="shared" ref="C21:M21" si="2">C19-C20</f>
        <v>4293.24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4650</v>
      </c>
      <c r="C12" s="62">
        <v>4200</v>
      </c>
      <c r="D12" s="62"/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50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4200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AVERAGE(B21)</f>
        <v>4600</v>
      </c>
      <c r="C22" s="51">
        <f>AVERAGE($B$21:C21)</f>
        <v>4400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22" sqref="C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>
        <v>1618.2</v>
      </c>
      <c r="C5" s="60">
        <v>1618.2</v>
      </c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15" customHeight="1">
      <c r="A6" s="53" t="s">
        <v>20</v>
      </c>
      <c r="B6" s="36">
        <v>458.18</v>
      </c>
      <c r="C6" s="36">
        <v>482.3</v>
      </c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>
        <v>423.81</v>
      </c>
      <c r="C7" s="60">
        <v>235.29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>
        <v>90.55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3919.63</v>
      </c>
      <c r="C21" s="65">
        <f t="shared" ref="C21:M21" si="2">C19-C20</f>
        <v>3836.3900000000003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AVERAGE($B$21)</f>
        <v>3919.63</v>
      </c>
      <c r="C22" s="51">
        <f>AVERAGE(B21:C21)</f>
        <v>3878.01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3" sqref="C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600</v>
      </c>
      <c r="C5" s="60">
        <v>600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28.69</v>
      </c>
      <c r="C7" s="60">
        <v>117.52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1040</v>
      </c>
      <c r="C12" s="62">
        <v>1650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>
        <f>460+240+300</f>
        <v>1000</v>
      </c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0.39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2668.3</v>
      </c>
      <c r="C21" s="65">
        <f t="shared" ref="C21:M21" si="2">C19-C20</f>
        <v>2367.52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2668.3</v>
      </c>
      <c r="C22" s="51">
        <f>AVERAGE($B$21:C21)</f>
        <v>2517.91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3" sqref="C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3000</v>
      </c>
      <c r="C12" s="62">
        <v>2800</v>
      </c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>
      <c r="A15" s="54" t="s">
        <v>29</v>
      </c>
      <c r="B15" s="39">
        <v>731</v>
      </c>
      <c r="C15" s="62">
        <v>842.3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875.7</v>
      </c>
      <c r="C18" s="64">
        <v>875.7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6.7</v>
      </c>
      <c r="C20" s="62">
        <v>99.5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4509.25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2883+2700.1</f>
        <v>5583.1</v>
      </c>
      <c r="C12" s="62">
        <v>5042.8</v>
      </c>
      <c r="D12" s="62"/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983.1</v>
      </c>
      <c r="C20" s="62">
        <v>442.8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AVERAGE(B21)</f>
        <v>4600</v>
      </c>
      <c r="C22" s="51">
        <f>AVERAGE(B21:C21)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20" sqref="C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106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106</v>
      </c>
      <c r="C22" s="51">
        <f>AVERAGE($B$21:C21)</f>
        <v>630.32500000000005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2500</v>
      </c>
      <c r="C12" s="39">
        <v>2500</v>
      </c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509</v>
      </c>
      <c r="C15" s="62">
        <v>762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3009</v>
      </c>
      <c r="C21" s="65">
        <f t="shared" ref="C21:M21" si="2">C19-C20</f>
        <v>3262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3009</v>
      </c>
      <c r="C22" s="51">
        <f>AVERAGE($B$21:C21)</f>
        <v>3135.5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3" sqref="C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4800</v>
      </c>
      <c r="C12" s="39">
        <v>4800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200</v>
      </c>
      <c r="C20" s="62">
        <v>200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3" sqref="C23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v>4500</v>
      </c>
      <c r="C12" s="39">
        <v>4500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0</v>
      </c>
      <c r="E21" s="65">
        <f t="shared" si="3"/>
        <v>0</v>
      </c>
      <c r="F21" s="65">
        <f t="shared" si="3"/>
        <v>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>
      <c r="A22" s="46" t="s">
        <v>12</v>
      </c>
      <c r="B22" s="51">
        <f>AVERAGE($B$21:B21)</f>
        <v>4500</v>
      </c>
      <c r="C22" s="51">
        <f>AVERAGE($B$21:C21)</f>
        <v>4500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C21" sqref="C21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1800</v>
      </c>
      <c r="C5" s="60">
        <v>1800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4" t="s">
        <v>29</v>
      </c>
      <c r="B15" s="39">
        <v>138.80000000000001</v>
      </c>
      <c r="C15" s="62">
        <v>846.55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1938.8</v>
      </c>
      <c r="C21" s="65">
        <f t="shared" ref="C21:M21" si="2">C19-C20</f>
        <v>2646.55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C23" sqref="C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84" t="s">
        <v>28</v>
      </c>
      <c r="B14" s="39">
        <v>4750</v>
      </c>
      <c r="C14" s="39">
        <v>4750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>
      <c r="A20" s="83" t="s">
        <v>14</v>
      </c>
      <c r="B20" s="59">
        <v>150</v>
      </c>
      <c r="C20" s="59">
        <v>150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4" ht="15" customHeight="1" thickBot="1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>
      <c r="A22" s="83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4" ht="15" customHeight="1" thickBot="1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8" sqref="C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1" sqref="C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1000</v>
      </c>
      <c r="C5" s="60">
        <v>1000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4" t="s">
        <v>29</v>
      </c>
      <c r="B15" s="39">
        <v>1374.28</v>
      </c>
      <c r="C15" s="62">
        <v>636.80999999999995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11</v>
      </c>
      <c r="C20" s="62">
        <v>405.54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1" sqref="C2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>
      <c r="A12" s="27" t="s">
        <v>26</v>
      </c>
      <c r="B12" s="39">
        <v>2492</v>
      </c>
      <c r="C12" s="62">
        <v>4984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>
      <c r="A19" s="21" t="s">
        <v>33</v>
      </c>
      <c r="B19" s="45">
        <f t="shared" ref="B19" si="0">SUM(B5:B18)</f>
        <v>4894</v>
      </c>
      <c r="C19" s="65">
        <f t="shared" ref="C19:M19" si="1">SUM(C5:C18)</f>
        <v>4984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>
      <c r="A20" s="22" t="s">
        <v>14</v>
      </c>
      <c r="B20" s="59">
        <v>294</v>
      </c>
      <c r="C20" s="62">
        <v>384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.75" thickBot="1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>
      <c r="A22" s="22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.75" thickBot="1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abSelected="1" zoomScaleNormal="100" workbookViewId="0">
      <selection activeCell="B13" sqref="B13:C13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>
      <c r="A12" s="54" t="s">
        <v>26</v>
      </c>
      <c r="B12" s="39">
        <f>1200+1400+1764</f>
        <v>4364</v>
      </c>
      <c r="C12" s="62">
        <v>4293.24</v>
      </c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4364</v>
      </c>
      <c r="C19" s="65">
        <f t="shared" ref="C19:M19" si="1">SUM(C5:C18)</f>
        <v>4293.24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80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4284</v>
      </c>
      <c r="C22" s="51">
        <f>AVERAGE($B$21:C21)</f>
        <v>4288.62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1" sqref="C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4650</v>
      </c>
      <c r="C12" s="62">
        <v>4200</v>
      </c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50</v>
      </c>
      <c r="C20" s="62">
        <v>110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4496.95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1" sqref="C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>
        <v>3006.9</v>
      </c>
      <c r="C5" s="60">
        <v>3006.9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1500</v>
      </c>
      <c r="C12" s="39">
        <v>1500</v>
      </c>
      <c r="D12" s="39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100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>
      <c r="A18" s="56" t="s">
        <v>32</v>
      </c>
      <c r="B18" s="58">
        <v>520</v>
      </c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  <c r="N18" s="42"/>
    </row>
    <row r="19" spans="1:14" s="37" customFormat="1" ht="15" customHeight="1" thickBot="1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1" sqref="C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>
      <c r="A12" s="54" t="s">
        <v>26</v>
      </c>
      <c r="B12" s="39">
        <v>4960</v>
      </c>
      <c r="C12" s="62">
        <v>4480</v>
      </c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360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4540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>
      <c r="A12" s="54" t="s">
        <v>26</v>
      </c>
      <c r="B12" s="39">
        <v>4008</v>
      </c>
      <c r="C12" s="39">
        <v>4008</v>
      </c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>
      <c r="A20" s="46" t="s">
        <v>14</v>
      </c>
      <c r="B20" s="59">
        <v>1211.4100000000001</v>
      </c>
      <c r="C20" s="62">
        <v>269.55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3.5" thickBot="1">
      <c r="A21" s="44" t="s">
        <v>15</v>
      </c>
      <c r="B21" s="45">
        <f>B19-B20</f>
        <v>4600</v>
      </c>
      <c r="C21" s="65">
        <f t="shared" ref="C21:M21" si="2">C19-C20</f>
        <v>4024.41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3.5" thickBot="1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3.5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0</v>
      </c>
      <c r="C22" s="51">
        <f>AVERAGE($B$21:C21)</f>
        <v>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22" sqref="C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>
      <c r="A10" s="53" t="s">
        <v>24</v>
      </c>
      <c r="B10" s="36">
        <v>149.97999999999999</v>
      </c>
      <c r="C10" s="60">
        <v>149.5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>
      <c r="A13" s="54" t="s">
        <v>27</v>
      </c>
      <c r="B13" s="39"/>
      <c r="C13" s="62">
        <v>3001.94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9" customFormat="1" ht="15" customHeight="1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>
      <c r="A15" s="54" t="s">
        <v>29</v>
      </c>
      <c r="B15" s="39">
        <v>1215.7</v>
      </c>
      <c r="C15" s="62">
        <f>572.2</f>
        <v>572.20000000000005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6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>
        <v>240</v>
      </c>
      <c r="C18" s="64">
        <v>485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:M19" si="1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:M21" si="2">D19-D20</f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>
      <c r="A12" s="54" t="s">
        <v>26</v>
      </c>
      <c r="B12" s="39">
        <f>2356+2356</f>
        <v>4712</v>
      </c>
      <c r="C12" s="62">
        <v>4256</v>
      </c>
      <c r="D12" s="62"/>
      <c r="E12" s="60"/>
      <c r="F12" s="62"/>
      <c r="G12" s="60"/>
      <c r="H12" s="62"/>
      <c r="I12" s="62"/>
      <c r="J12" s="62"/>
      <c r="K12" s="62"/>
      <c r="L12" s="62"/>
      <c r="M12" s="63"/>
    </row>
    <row r="13" spans="1:13" s="15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4712</v>
      </c>
      <c r="C19" s="65">
        <f t="shared" ref="C19:M19" si="1">SUM(C5:C18)</f>
        <v>4256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112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4428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C23" sqref="C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>
      <c r="A14" s="54" t="s">
        <v>28</v>
      </c>
      <c r="B14" s="39">
        <v>4600</v>
      </c>
      <c r="C14" s="39">
        <v>4600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42" customFormat="1" ht="15" customHeight="1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>
      <c r="A20" s="46" t="s">
        <v>14</v>
      </c>
      <c r="B20" s="59">
        <v>0</v>
      </c>
      <c r="C20" s="62">
        <v>0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3" sqref="C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>
        <v>1200</v>
      </c>
      <c r="C5" s="60">
        <v>1200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3" t="s">
        <v>21</v>
      </c>
      <c r="B7" s="36">
        <v>103.17</v>
      </c>
      <c r="C7" s="60">
        <v>23.55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>
      <c r="A14" s="54" t="s">
        <v>28</v>
      </c>
      <c r="B14" s="39">
        <v>3500</v>
      </c>
      <c r="C14" s="39">
        <v>3500</v>
      </c>
      <c r="D14" s="39"/>
      <c r="E14" s="60"/>
      <c r="F14" s="60"/>
      <c r="G14" s="60"/>
      <c r="H14" s="60"/>
      <c r="I14" s="60"/>
      <c r="J14" s="60"/>
      <c r="K14" s="60"/>
      <c r="L14" s="60"/>
      <c r="M14" s="63"/>
    </row>
    <row r="15" spans="1:13" s="15" customFormat="1" ht="15" customHeight="1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si="1"/>
        <v>0</v>
      </c>
      <c r="E19" s="65">
        <f>SUM(E5:E18)</f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203.17</v>
      </c>
      <c r="C20" s="62">
        <v>123.55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0</v>
      </c>
      <c r="E21" s="65">
        <f>E19-E20</f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4600</v>
      </c>
      <c r="C22" s="51">
        <f>AVERAGE($B$21:C21)</f>
        <v>4600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>
      <c r="A12" s="52" t="s">
        <v>26</v>
      </c>
      <c r="B12" s="39"/>
      <c r="C12" s="62">
        <v>1620</v>
      </c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>
      <c r="A14" s="52" t="s">
        <v>28</v>
      </c>
      <c r="B14" s="39"/>
      <c r="C14" s="62">
        <v>2300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6" customFormat="1" ht="15" customHeight="1">
      <c r="A16" s="52" t="s">
        <v>30</v>
      </c>
      <c r="B16" s="39"/>
      <c r="C16" s="62">
        <v>500</v>
      </c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>
      <c r="A20" s="46" t="s">
        <v>14</v>
      </c>
      <c r="B20" s="59">
        <v>0</v>
      </c>
      <c r="C20" s="62">
        <v>1607.81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" customHeight="1" thickBot="1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>
      <c r="A22" s="46" t="s">
        <v>12</v>
      </c>
      <c r="B22" s="51">
        <f>AVERAGE($B$21:B21)</f>
        <v>248.75</v>
      </c>
      <c r="C22" s="51">
        <f>AVERAGE($B$21:C21)</f>
        <v>2424.375</v>
      </c>
      <c r="D22" s="51"/>
      <c r="E22" s="51"/>
      <c r="F22" s="51"/>
      <c r="G22" s="51"/>
      <c r="H22" s="51"/>
      <c r="I22" s="51"/>
      <c r="J22" s="51"/>
      <c r="K22" s="51"/>
      <c r="L22" s="51"/>
      <c r="M22" s="71"/>
    </row>
    <row r="23" spans="1:13" ht="15" customHeight="1" thickBot="1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PAULO MUNIZ</vt:lpstr>
      <vt:lpstr>PASTOR JR. TÉRCIO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2021-04-29T12:39:26Z</dcterms:modified>
</cp:coreProperties>
</file>