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270" windowWidth="15390" windowHeight="5370" firstSheet="35" activeTab="38"/>
  </bookViews>
  <sheets>
    <sheet name="ADERALDO OLIVEIRA" sheetId="29" r:id="rId1"/>
    <sheet name="AERTO LUNA" sheetId="2" r:id="rId2"/>
    <sheet name="AIMÉE SILVA" sheetId="30" r:id="rId3"/>
    <sheet name="ALCIDES TEIXEIRA NETO" sheetId="4" r:id="rId4"/>
    <sheet name="ALINE MARIANO" sheetId="5" r:id="rId5"/>
    <sheet name="ALMIR FERNANDO" sheetId="6" r:id="rId6"/>
    <sheet name="AMARO CIPRIANO" sheetId="7" r:id="rId7"/>
    <sheet name="ANA LÚCIA" sheetId="12" r:id="rId8"/>
    <sheet name="ANDRÉ RÉGIS" sheetId="26" r:id="rId9"/>
    <sheet name="ANTONIO LUIZ NETO" sheetId="9" r:id="rId10"/>
    <sheet name="AUGUSTO CARRERAS" sheetId="10" r:id="rId11"/>
    <sheet name="BENJAMIN DA SAÚDE" sheetId="14" r:id="rId12"/>
    <sheet name="CARLOS GUEIROS" sheetId="11" r:id="rId13"/>
    <sheet name="CHICO KIKO" sheetId="17" r:id="rId14"/>
    <sheet name="DAVI MUNIZ" sheetId="16" r:id="rId15"/>
    <sheet name="DAIZE MICHELE" sheetId="3" r:id="rId16"/>
    <sheet name="EDUARDO CHERA" sheetId="37" r:id="rId17"/>
    <sheet name="EDUARDO MARQUES" sheetId="13" r:id="rId18"/>
    <sheet name="FELIPE FRANCISMAR" sheetId="21" r:id="rId19"/>
    <sheet name="FRED FERREIRA" sheetId="33" r:id="rId20"/>
    <sheet name="GILBERTO ALVES" sheetId="15" r:id="rId21"/>
    <sheet name="HÉLIO GUABIRARA" sheetId="20" r:id="rId22"/>
    <sheet name="IVAN MORAES" sheetId="25" r:id="rId23"/>
    <sheet name="JAYME ASFORA" sheetId="23" r:id="rId24"/>
    <sheet name="JAIRO BRITTO" sheetId="19" r:id="rId25"/>
    <sheet name="JÚNIOR BOCÃO" sheetId="22" r:id="rId26"/>
    <sheet name="MARCO AURÉLIO" sheetId="28" r:id="rId27"/>
    <sheet name="MARÍLIA ARRAES" sheetId="41" r:id="rId28"/>
    <sheet name="MARCOS DI BRIA" sheetId="27" r:id="rId29"/>
    <sheet name="NATÁLIA DE MENUDO" sheetId="35" r:id="rId30"/>
    <sheet name="RAFAEL ACIOLI" sheetId="8" r:id="rId31"/>
    <sheet name="RINALDO JÚNIOR" sheetId="47" r:id="rId32"/>
    <sheet name="RENATO ANTUNES" sheetId="31" r:id="rId33"/>
    <sheet name="RICARDO CRUZ" sheetId="40" r:id="rId34"/>
    <sheet name="RODRIGO COUTINHO" sheetId="45" r:id="rId35"/>
    <sheet name="ROGÉRIO DE LUCCA" sheetId="38" r:id="rId36"/>
    <sheet name="ROMERINHO JATOBÁ " sheetId="24" r:id="rId37"/>
    <sheet name="ROMERO ALBUQUERQUE" sheetId="46" r:id="rId38"/>
    <sheet name="WANDERSON SOBRAL" sheetId="44" r:id="rId39"/>
  </sheets>
  <calcPr calcId="144525"/>
</workbook>
</file>

<file path=xl/calcChain.xml><?xml version="1.0" encoding="utf-8"?>
<calcChain xmlns="http://schemas.openxmlformats.org/spreadsheetml/2006/main">
  <c r="D22" i="44" l="1"/>
  <c r="D21" i="44"/>
  <c r="D19" i="44"/>
  <c r="D22" i="45"/>
  <c r="D21" i="45"/>
  <c r="D19" i="45"/>
  <c r="D22" i="10"/>
  <c r="C19" i="10"/>
  <c r="D21" i="10"/>
  <c r="D19" i="10"/>
  <c r="D22" i="37" l="1"/>
  <c r="D21" i="37"/>
  <c r="D19" i="37"/>
  <c r="D21" i="24"/>
  <c r="D22" i="24" s="1"/>
  <c r="D19" i="24"/>
  <c r="D22" i="46"/>
  <c r="D21" i="46"/>
  <c r="D19" i="46"/>
  <c r="D22" i="40"/>
  <c r="D21" i="40"/>
  <c r="D19" i="40"/>
  <c r="D22" i="8"/>
  <c r="D21" i="8"/>
  <c r="D19" i="8"/>
  <c r="D22" i="35"/>
  <c r="D21" i="35"/>
  <c r="D22" i="27"/>
  <c r="D21" i="27"/>
  <c r="D22" i="41"/>
  <c r="D21" i="41"/>
  <c r="D19" i="41"/>
  <c r="D21" i="28"/>
  <c r="D22" i="28" s="1"/>
  <c r="D19" i="28"/>
  <c r="D22" i="22"/>
  <c r="D21" i="22"/>
  <c r="D19" i="22"/>
  <c r="D22" i="19"/>
  <c r="D21" i="19"/>
  <c r="D19" i="19"/>
  <c r="D22" i="23" l="1"/>
  <c r="C22" i="23"/>
  <c r="D20" i="23"/>
  <c r="D21" i="23"/>
  <c r="D19" i="23"/>
  <c r="D15" i="23"/>
  <c r="D10" i="25"/>
  <c r="D19" i="25"/>
  <c r="D21" i="25" s="1"/>
  <c r="D22" i="25" s="1"/>
  <c r="D15" i="25"/>
  <c r="D22" i="20"/>
  <c r="D21" i="20"/>
  <c r="D22" i="15"/>
  <c r="C19" i="33"/>
  <c r="D19" i="33"/>
  <c r="D21" i="33" s="1"/>
  <c r="D22" i="21"/>
  <c r="D21" i="21"/>
  <c r="D19" i="21"/>
  <c r="D22" i="3"/>
  <c r="C22" i="3"/>
  <c r="D19" i="3"/>
  <c r="D21" i="3" s="1"/>
  <c r="D20" i="3"/>
  <c r="D15" i="3"/>
  <c r="D22" i="16"/>
  <c r="D20" i="16"/>
  <c r="D22" i="17"/>
  <c r="D21" i="17"/>
  <c r="D19" i="17"/>
  <c r="D22" i="11"/>
  <c r="D21" i="11"/>
  <c r="D19" i="11"/>
  <c r="D15" i="11"/>
  <c r="D20" i="14"/>
  <c r="D22" i="14"/>
  <c r="D15" i="14"/>
  <c r="D19" i="14"/>
  <c r="D21" i="14" s="1"/>
  <c r="D19" i="9"/>
  <c r="D21" i="9" s="1"/>
  <c r="D22" i="9" s="1"/>
  <c r="D22" i="26"/>
  <c r="D21" i="26"/>
  <c r="D19" i="26"/>
  <c r="D22" i="12"/>
  <c r="D21" i="12"/>
  <c r="D19" i="12"/>
  <c r="D20" i="6"/>
  <c r="D21" i="6"/>
  <c r="D22" i="6" s="1"/>
  <c r="D19" i="6"/>
  <c r="D13" i="6"/>
  <c r="D10" i="6"/>
  <c r="D22" i="5"/>
  <c r="D21" i="5"/>
  <c r="D19" i="5"/>
  <c r="D12" i="5"/>
  <c r="D21" i="4"/>
  <c r="D22" i="4" s="1"/>
  <c r="D19" i="4"/>
  <c r="D22" i="30"/>
  <c r="D21" i="30"/>
  <c r="D19" i="30"/>
  <c r="D22" i="2"/>
  <c r="D21" i="2"/>
  <c r="D19" i="2"/>
  <c r="D22" i="29"/>
  <c r="D19" i="29"/>
  <c r="D21" i="29"/>
  <c r="C22" i="10" l="1"/>
  <c r="C22" i="9"/>
  <c r="C21" i="10"/>
  <c r="B21" i="26"/>
  <c r="B19" i="9"/>
  <c r="C22" i="41"/>
  <c r="C22" i="25"/>
  <c r="C10" i="25"/>
  <c r="C19" i="23"/>
  <c r="C21" i="23" s="1"/>
  <c r="B22" i="44"/>
  <c r="C22" i="44"/>
  <c r="C21" i="44"/>
  <c r="C22" i="24"/>
  <c r="C22" i="45"/>
  <c r="C22" i="40"/>
  <c r="C22" i="8"/>
  <c r="C22" i="35"/>
  <c r="C22" i="27"/>
  <c r="C22" i="28"/>
  <c r="C22" i="22"/>
  <c r="C22" i="19"/>
  <c r="C22" i="15"/>
  <c r="B22" i="33"/>
  <c r="C22" i="37"/>
  <c r="B22" i="37"/>
  <c r="B22" i="3"/>
  <c r="C22" i="16"/>
  <c r="C22" i="11"/>
  <c r="C22" i="12"/>
  <c r="C22" i="7"/>
  <c r="B22" i="7"/>
  <c r="C22" i="6"/>
  <c r="B22" i="6"/>
  <c r="C22" i="5"/>
  <c r="C22" i="30"/>
  <c r="B22" i="30"/>
  <c r="C22" i="29"/>
  <c r="C22" i="26" l="1"/>
  <c r="C22" i="2"/>
  <c r="C21" i="41" l="1"/>
  <c r="C19" i="41"/>
  <c r="C21" i="22"/>
  <c r="C19" i="22"/>
  <c r="C19" i="11"/>
  <c r="C21" i="26"/>
  <c r="C19" i="26"/>
  <c r="C21" i="24"/>
  <c r="C19" i="24"/>
  <c r="C19" i="46"/>
  <c r="C21" i="46" s="1"/>
  <c r="C19" i="44"/>
  <c r="C21" i="45"/>
  <c r="C19" i="45"/>
  <c r="C21" i="40"/>
  <c r="C19" i="40"/>
  <c r="C21" i="8"/>
  <c r="C19" i="8"/>
  <c r="C21" i="35"/>
  <c r="C21" i="28" l="1"/>
  <c r="C19" i="28"/>
  <c r="C21" i="19"/>
  <c r="C19" i="19"/>
  <c r="B22" i="25" l="1"/>
  <c r="C19" i="25"/>
  <c r="C21" i="25" s="1"/>
  <c r="C22" i="20"/>
  <c r="C21" i="20"/>
  <c r="C19" i="20"/>
  <c r="D19" i="20"/>
  <c r="E19" i="20"/>
  <c r="F19" i="20"/>
  <c r="G19" i="20"/>
  <c r="H19" i="20"/>
  <c r="I19" i="20"/>
  <c r="J19" i="20"/>
  <c r="K19" i="20"/>
  <c r="L19" i="20"/>
  <c r="M19" i="20"/>
  <c r="C21" i="33"/>
  <c r="C19" i="21"/>
  <c r="C21" i="21" s="1"/>
  <c r="C21" i="37"/>
  <c r="C19" i="37"/>
  <c r="C19" i="14"/>
  <c r="C21" i="14" s="1"/>
  <c r="C22" i="33" l="1"/>
  <c r="D22" i="33"/>
  <c r="C19" i="3"/>
  <c r="C15" i="3"/>
  <c r="C22" i="17" l="1"/>
  <c r="C21" i="17"/>
  <c r="C19" i="17"/>
  <c r="C12" i="17"/>
  <c r="C21" i="11"/>
  <c r="C15" i="11"/>
  <c r="C21" i="9"/>
  <c r="C19" i="9"/>
  <c r="C21" i="12"/>
  <c r="C19" i="12"/>
  <c r="C21" i="7"/>
  <c r="C19" i="7"/>
  <c r="C21" i="6"/>
  <c r="C19" i="6"/>
  <c r="C13" i="6"/>
  <c r="C21" i="5"/>
  <c r="C19" i="5"/>
  <c r="C19" i="4" l="1"/>
  <c r="C21" i="4" s="1"/>
  <c r="C21" i="30"/>
  <c r="C19" i="30"/>
  <c r="C20" i="2"/>
  <c r="C21" i="2"/>
  <c r="C19" i="2"/>
  <c r="C15" i="2"/>
  <c r="C19" i="29"/>
  <c r="C21" i="29" s="1"/>
  <c r="B19" i="30" l="1"/>
  <c r="B21" i="30" s="1"/>
  <c r="E21" i="16"/>
  <c r="F21" i="16"/>
  <c r="I21" i="16"/>
  <c r="J21" i="16"/>
  <c r="M21" i="16"/>
  <c r="C19" i="16"/>
  <c r="C21" i="16" s="1"/>
  <c r="D19" i="16"/>
  <c r="D21" i="16" s="1"/>
  <c r="E19" i="16"/>
  <c r="F19" i="16"/>
  <c r="G19" i="16"/>
  <c r="G21" i="16" s="1"/>
  <c r="H19" i="16"/>
  <c r="H21" i="16" s="1"/>
  <c r="I19" i="16"/>
  <c r="J19" i="16"/>
  <c r="K19" i="16"/>
  <c r="K21" i="16" s="1"/>
  <c r="L19" i="16"/>
  <c r="L21" i="16" s="1"/>
  <c r="M19" i="16"/>
  <c r="B19" i="33"/>
  <c r="B21" i="33" s="1"/>
  <c r="B19" i="26"/>
  <c r="B22" i="26" s="1"/>
  <c r="B22" i="28"/>
  <c r="B21" i="28"/>
  <c r="B19" i="28"/>
  <c r="B19" i="3"/>
  <c r="B21" i="45"/>
  <c r="B19" i="45"/>
  <c r="G19" i="27"/>
  <c r="H19" i="27"/>
  <c r="I19" i="27"/>
  <c r="J19" i="27"/>
  <c r="K19" i="27"/>
  <c r="L19" i="27"/>
  <c r="B19" i="21"/>
  <c r="B21" i="21" s="1"/>
  <c r="C22" i="21" s="1"/>
  <c r="B19" i="41"/>
  <c r="B21" i="41" s="1"/>
  <c r="B22" i="41" s="1"/>
  <c r="B21" i="40"/>
  <c r="B19" i="40"/>
  <c r="B22" i="40"/>
  <c r="M19" i="15" l="1"/>
  <c r="M21" i="15" s="1"/>
  <c r="L19" i="15"/>
  <c r="M19" i="2" l="1"/>
  <c r="K19" i="15"/>
  <c r="J19" i="15" l="1"/>
  <c r="I19" i="15" l="1"/>
  <c r="H19" i="15" l="1"/>
  <c r="H21" i="15" s="1"/>
  <c r="G19" i="15" l="1"/>
  <c r="F19" i="27" l="1"/>
  <c r="F19" i="15"/>
  <c r="E19" i="15" l="1"/>
  <c r="E19" i="27" l="1"/>
  <c r="D19" i="15" l="1"/>
  <c r="D21" i="15" s="1"/>
  <c r="B22" i="21"/>
  <c r="D19" i="27"/>
  <c r="C19" i="15"/>
  <c r="C21" i="15" s="1"/>
  <c r="C21" i="3"/>
  <c r="C19" i="27"/>
  <c r="C21" i="27" s="1"/>
  <c r="B19" i="25"/>
  <c r="B21" i="25" s="1"/>
  <c r="B19" i="6"/>
  <c r="B21" i="6" s="1"/>
  <c r="B19" i="4"/>
  <c r="B21" i="4" s="1"/>
  <c r="C22" i="4" s="1"/>
  <c r="B19" i="8"/>
  <c r="B21" i="8" s="1"/>
  <c r="B19" i="37"/>
  <c r="B21" i="37" s="1"/>
  <c r="B19" i="46"/>
  <c r="B21" i="46" s="1"/>
  <c r="C22" i="46" s="1"/>
  <c r="B19" i="24"/>
  <c r="B21" i="24" s="1"/>
  <c r="B19" i="35"/>
  <c r="B21" i="35" s="1"/>
  <c r="B19" i="27"/>
  <c r="B21" i="27" s="1"/>
  <c r="B19" i="22"/>
  <c r="B21" i="22" s="1"/>
  <c r="B19" i="19"/>
  <c r="B21" i="19" s="1"/>
  <c r="B19" i="23"/>
  <c r="B21" i="23" s="1"/>
  <c r="L21" i="15"/>
  <c r="K21" i="15"/>
  <c r="J21" i="15"/>
  <c r="I21" i="15"/>
  <c r="G21" i="15"/>
  <c r="F21" i="15"/>
  <c r="E21" i="15"/>
  <c r="B19" i="15"/>
  <c r="B21" i="15" s="1"/>
  <c r="M21" i="3"/>
  <c r="L21" i="3"/>
  <c r="K21" i="3"/>
  <c r="J21" i="3"/>
  <c r="I21" i="3"/>
  <c r="H21" i="3"/>
  <c r="G21" i="3"/>
  <c r="F21" i="3"/>
  <c r="E21" i="3"/>
  <c r="B21" i="3"/>
  <c r="B19" i="16"/>
  <c r="B21" i="16" s="1"/>
  <c r="B19" i="17"/>
  <c r="B21" i="17" s="1"/>
  <c r="B19" i="14"/>
  <c r="B21" i="14" s="1"/>
  <c r="C22" i="14" s="1"/>
  <c r="B21" i="9"/>
  <c r="B22" i="9" s="1"/>
  <c r="B19" i="12"/>
  <c r="B21" i="12" s="1"/>
  <c r="B19" i="7"/>
  <c r="B21" i="7" s="1"/>
  <c r="B19" i="5"/>
  <c r="B21" i="5" s="1"/>
  <c r="B19" i="2"/>
  <c r="B21" i="2" s="1"/>
  <c r="B19" i="29"/>
  <c r="B21" i="29" s="1"/>
  <c r="B22" i="23" l="1"/>
  <c r="B22" i="24"/>
  <c r="B22" i="8"/>
  <c r="B22" i="15"/>
  <c r="B22" i="19"/>
  <c r="B22" i="12"/>
  <c r="B22" i="27"/>
  <c r="B22" i="35"/>
  <c r="B19" i="20"/>
  <c r="B21" i="20" s="1"/>
  <c r="B22" i="2"/>
  <c r="B22" i="17"/>
  <c r="B22" i="4"/>
  <c r="B22" i="14"/>
  <c r="B22" i="16"/>
  <c r="B22" i="5"/>
  <c r="B22" i="22"/>
  <c r="B22" i="46"/>
  <c r="B22" i="29"/>
  <c r="B22" i="20" l="1"/>
  <c r="B22" i="45" l="1"/>
</calcChain>
</file>

<file path=xl/sharedStrings.xml><?xml version="1.0" encoding="utf-8"?>
<sst xmlns="http://schemas.openxmlformats.org/spreadsheetml/2006/main" count="1361" uniqueCount="83">
  <si>
    <t>DESCRIÇÃO</t>
  </si>
  <si>
    <t>JAN</t>
  </si>
  <si>
    <t>FEV</t>
  </si>
  <si>
    <t>MAR</t>
  </si>
  <si>
    <t>ABR</t>
  </si>
  <si>
    <t>MAI</t>
  </si>
  <si>
    <t>JUN</t>
  </si>
  <si>
    <t>JUL</t>
  </si>
  <si>
    <t>SET</t>
  </si>
  <si>
    <t>OUT</t>
  </si>
  <si>
    <t>NOV</t>
  </si>
  <si>
    <t>DEZ</t>
  </si>
  <si>
    <t>MÉDIA MENSAL DE GASTOS</t>
  </si>
  <si>
    <t>MÉDIA MENSAL ACUMULADO  DE GASTOS</t>
  </si>
  <si>
    <t>RECURSOS PRÓPRIOS E/OU GLOSA</t>
  </si>
  <si>
    <t>VERBA INDENIZATÓRIA PAGA NO MÊS</t>
  </si>
  <si>
    <t>AGO</t>
  </si>
  <si>
    <t xml:space="preserve"> </t>
  </si>
  <si>
    <t xml:space="preserve">            </t>
  </si>
  <si>
    <t>PORTAL DA TRANSPARÊNCIA DA CÂMARA MUNICIPAL DO RECIFE</t>
  </si>
  <si>
    <t>Aluguel de Escritório</t>
  </si>
  <si>
    <t>Despesas relacionadas ao Escritório (condomínio)</t>
  </si>
  <si>
    <t>Despesas relacionadas ao Escritório (CELPE)</t>
  </si>
  <si>
    <t>Despesas relacionadas ao Escritório (COMPESA)</t>
  </si>
  <si>
    <t>Despesas relacionadas ao Escritório (IPTU/TPEI)</t>
  </si>
  <si>
    <t>Despesas relacionadas ao Escritório (internet e telefone)</t>
  </si>
  <si>
    <t>Locomoção - Passagens, Hospedagens e Transporte</t>
  </si>
  <si>
    <t>Locomoção - Locação de Automóvel</t>
  </si>
  <si>
    <t>Peças e acessórios de veículos</t>
  </si>
  <si>
    <t xml:space="preserve">Serviços de Consultoria, Assessoria, Pesquisas e Trabalhos técnicos </t>
  </si>
  <si>
    <t>Material de expediente</t>
  </si>
  <si>
    <t>Locação de móveis e equipamentos, aquisição ou locação de software</t>
  </si>
  <si>
    <t>Assinaturas de jornais, revistas e publicações</t>
  </si>
  <si>
    <t>Serviços gráficos e cópias</t>
  </si>
  <si>
    <t>TOTAL APRESENTADO</t>
  </si>
  <si>
    <t>NPC</t>
  </si>
  <si>
    <t>NPC = NÃO PRESTOU CONTAS</t>
  </si>
  <si>
    <t xml:space="preserve">  </t>
  </si>
  <si>
    <t xml:space="preserve">     </t>
  </si>
  <si>
    <t>.</t>
  </si>
  <si>
    <t xml:space="preserve">                                                     </t>
  </si>
  <si>
    <t>VEREADOR Aderaldo de Oliveira  - DEMONSTRATIVO DA VERBA INDENIZATORIA 2018</t>
  </si>
  <si>
    <t>VEREADOR Ivan Moraes - DEMONSTRATIVO DA VERBA INDENIZATORIA 2018</t>
  </si>
  <si>
    <t>VEREADOR Ricardo Cruz- DEMONSTRATIVO DA VERBA INDENIZATORIA 2018</t>
  </si>
  <si>
    <t>VEREADOR Marília Arraes- DEMONSTRATIVO DA VERBA INDENIZATORIA 2018</t>
  </si>
  <si>
    <t>VEREADOR Felipe Francismar- DEMONSTRATIVO DA VERBA INDENIZATORIA 2018</t>
  </si>
  <si>
    <t>VEREADOR Jairo Britto - DEMONSTRATIVO DA VERBA INDENIZATORIA 2018</t>
  </si>
  <si>
    <t>VEREADOR Marcos di Bria - DEMONSTRATIVO DA VERBA INDENIZATORIA 2018</t>
  </si>
  <si>
    <t>VEREADOR Rodrigo Coutinho - DEMONSTRATIVO DA VERBA INDENIZATORIA 2018</t>
  </si>
  <si>
    <t>VEREADOR Daize Michelle- DEMONSTRATIVO DA VERBA INDENIZATORIA 2018</t>
  </si>
  <si>
    <t>VEREADOR Marco Aurélio - DEMONSTRATIVO DA VERBA INDENIZATORIA 2018</t>
  </si>
  <si>
    <t xml:space="preserve">      </t>
  </si>
  <si>
    <t>VEREADOR André Régis - DEMONSTRATIVO DA VERBA INDENIZATORIA 2018</t>
  </si>
  <si>
    <t>VEREADOR Antônio Luiz Neto - DEMONSTRATIVO DA VERBA INDENIZATORIA 2018</t>
  </si>
  <si>
    <t>VEREADOR Rafael Acioli - DEMONSTRATIVO DA VERBA INDENIZATORIA 2018</t>
  </si>
  <si>
    <t>VEREADOR Aerto Luna - DEMONSTRATIVO DA VERBA INDENIZATORIA 2018</t>
  </si>
  <si>
    <t>VEREADOR Aline Mariano - DEMONSTRATIVO DA VERBA INDENIZATORIA 2018</t>
  </si>
  <si>
    <t>VEREADOR Romerinho Jatobá - DEMONSTRATIVO DA VERBA INDENIZATORIA 2018</t>
  </si>
  <si>
    <t>VEREADOR Fred Ferreira - DEMONSTRATIVO DA VERBA INDENIZATORIA 2018</t>
  </si>
  <si>
    <t>VEREADOR Davi Muniz- DEMONSTRATIVO DA VERBA INDENIZATORIA 2018</t>
  </si>
  <si>
    <t>VEREADOR Júnior Bocão - DEMONSTRATIVO DA VERBA INDENIZATORIA 2018</t>
  </si>
  <si>
    <t>VEREADOR Aimée Silva - DEMONSTRATIVO DA VERBA INDENIZATORIA 2018</t>
  </si>
  <si>
    <t>VEREADOR Amaro Cipriano - DEMONSTRATIVO DA VERBA INDENIZATORIA 2018</t>
  </si>
  <si>
    <t>VEREADOR Almir Fernando - DEMONSTRATIVO DA VERBA INDENIZATORIA 2018</t>
  </si>
  <si>
    <t>VEREADOR Alcides Teixeira Neto - DEMONSTRATIVO DA VERBA INDENIZATORIA 2018</t>
  </si>
  <si>
    <t>VEREADOR Ana Lúcia - DEMONSTRATIVO DA VERBA INDENIZATORIA 2018</t>
  </si>
  <si>
    <t>VEREADOR Hélio Guabiraba - DEMONSTRATIVO DA VERBA INDENIZATORIA 2018</t>
  </si>
  <si>
    <t>VEREADOR Chico Kiko - DEMONSTRATIVO DA VERBA INDENIZATORIA 2018</t>
  </si>
  <si>
    <t>VEREADOR Eduardo Pereira - DEMONSTRATIVO DA VERBA INDENIZATORIA 2018</t>
  </si>
  <si>
    <t>VEREADOR Natália de Menudo - DEMONSTRATIVO DA VERBA INDENIZATORIA 2018</t>
  </si>
  <si>
    <t>VEREADOR Jayme Asfora - DEMONSTRATIVO DA VERBA INDENIZATORIA 2018</t>
  </si>
  <si>
    <t>VEREADOR Augusto Carreras - DEMONSTRATIVO DA VERBA INDENIZATORIA 2018</t>
  </si>
  <si>
    <t>VEREADOR  Benjamin da Saúde - DEMONSTRATIVO DA VERBA INDENIZATORIA 2018</t>
  </si>
  <si>
    <t>VEREADOR Carlos Gueiros - DEMONSTRATIVO DA VERBA INDENIZATORIA 2018</t>
  </si>
  <si>
    <t>VEREADOR Eduardo Marques - DEMONSTRATIVO DA VERBA INDENIZATORIA 2018</t>
  </si>
  <si>
    <t xml:space="preserve">VEREADOR Gilberto Alves - DEMONSTRATIVO DA VERBA INDENIZATORIA 2018       </t>
  </si>
  <si>
    <t>VEREADOR Rinaldo Júnior - DEMONSTRATIVO DA VERBA INDENIZATORIA 2018</t>
  </si>
  <si>
    <t>VEREADOR Renato Antunes - DEMONSTRATIVO DA VERBA INDENIZATORIA 2018</t>
  </si>
  <si>
    <t>VEREADOR Rogério di Lucca - DEMONSTRATIVO DA VERBA INDENIZATORIA 2018</t>
  </si>
  <si>
    <t>VEREADOR Romero Albuquerque - DEMONSTRATIVO DA VERBA INDENIZATORIA 2018</t>
  </si>
  <si>
    <t>VEREADOR Wanderson Sobral - DEMONSTRATIVO DA VERBA INDENIZATORIA 2018</t>
  </si>
  <si>
    <t xml:space="preserve">       </t>
  </si>
  <si>
    <t xml:space="preserve">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</si>
</sst>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.5"/>
      <color theme="1"/>
      <name val="Calibri"/>
      <family val="2"/>
      <scheme val="minor"/>
    </font>
    <font>
      <b/>
      <sz val="8.5"/>
      <color theme="1"/>
      <name val="Calibri"/>
      <family val="2"/>
      <scheme val="minor"/>
    </font>
    <font>
      <sz val="8.5"/>
      <name val="Calibri"/>
      <family val="2"/>
      <scheme val="minor"/>
    </font>
    <font>
      <b/>
      <sz val="8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7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2" borderId="0" xfId="0" applyFont="1" applyFill="1"/>
    <xf numFmtId="0" fontId="3" fillId="0" borderId="1" xfId="0" applyNumberFormat="1" applyFont="1" applyFill="1" applyBorder="1" applyAlignment="1">
      <alignment horizontal="justify" vertical="top" wrapText="1"/>
    </xf>
    <xf numFmtId="0" fontId="3" fillId="0" borderId="2" xfId="0" applyNumberFormat="1" applyFont="1" applyFill="1" applyBorder="1" applyAlignment="1">
      <alignment horizontal="justify" vertical="top" wrapText="1"/>
    </xf>
    <xf numFmtId="43" fontId="3" fillId="0" borderId="2" xfId="1" applyFont="1" applyFill="1" applyBorder="1" applyAlignment="1">
      <alignment horizontal="justify" vertical="top" wrapText="1"/>
    </xf>
    <xf numFmtId="43" fontId="5" fillId="0" borderId="0" xfId="1" applyFont="1" applyAlignment="1">
      <alignment horizontal="center"/>
    </xf>
    <xf numFmtId="43" fontId="5" fillId="0" borderId="0" xfId="1" applyFont="1"/>
    <xf numFmtId="0" fontId="8" fillId="2" borderId="0" xfId="0" applyFont="1" applyFill="1"/>
    <xf numFmtId="0" fontId="9" fillId="0" borderId="0" xfId="0" applyFont="1"/>
    <xf numFmtId="0" fontId="3" fillId="0" borderId="7" xfId="0" applyNumberFormat="1" applyFont="1" applyFill="1" applyBorder="1" applyAlignment="1">
      <alignment horizontal="justify" vertical="top" wrapText="1"/>
    </xf>
    <xf numFmtId="43" fontId="5" fillId="0" borderId="0" xfId="1" applyFont="1" applyFill="1" applyAlignment="1">
      <alignment horizontal="center"/>
    </xf>
    <xf numFmtId="43" fontId="5" fillId="0" borderId="0" xfId="1" applyFont="1" applyFill="1"/>
    <xf numFmtId="0" fontId="2" fillId="0" borderId="0" xfId="0" applyFont="1" applyFill="1"/>
    <xf numFmtId="0" fontId="5" fillId="0" borderId="0" xfId="0" applyFont="1" applyFill="1"/>
    <xf numFmtId="0" fontId="6" fillId="0" borderId="0" xfId="0" applyFont="1" applyFill="1"/>
    <xf numFmtId="0" fontId="7" fillId="0" borderId="0" xfId="0" applyFont="1" applyFill="1"/>
    <xf numFmtId="0" fontId="3" fillId="0" borderId="0" xfId="0" applyFont="1" applyFill="1"/>
    <xf numFmtId="0" fontId="8" fillId="0" borderId="0" xfId="0" applyFont="1" applyFill="1"/>
    <xf numFmtId="0" fontId="8" fillId="0" borderId="0" xfId="0" applyFont="1" applyFill="1" applyBorder="1"/>
    <xf numFmtId="43" fontId="8" fillId="2" borderId="0" xfId="0" applyNumberFormat="1" applyFont="1" applyFill="1"/>
    <xf numFmtId="43" fontId="8" fillId="0" borderId="0" xfId="0" applyNumberFormat="1" applyFont="1" applyFill="1"/>
    <xf numFmtId="43" fontId="7" fillId="0" borderId="0" xfId="0" applyNumberFormat="1" applyFont="1" applyFill="1"/>
    <xf numFmtId="0" fontId="10" fillId="3" borderId="5" xfId="0" applyFont="1" applyFill="1" applyBorder="1"/>
    <xf numFmtId="43" fontId="10" fillId="3" borderId="5" xfId="1" applyFont="1" applyFill="1" applyBorder="1" applyAlignment="1">
      <alignment horizontal="center"/>
    </xf>
    <xf numFmtId="43" fontId="11" fillId="0" borderId="6" xfId="1" applyFont="1" applyFill="1" applyBorder="1" applyAlignment="1">
      <alignment horizontal="center"/>
    </xf>
    <xf numFmtId="43" fontId="3" fillId="0" borderId="4" xfId="1" applyFont="1" applyFill="1" applyBorder="1" applyAlignment="1">
      <alignment horizontal="center"/>
    </xf>
    <xf numFmtId="0" fontId="3" fillId="0" borderId="1" xfId="0" applyNumberFormat="1" applyFont="1" applyFill="1" applyBorder="1" applyAlignment="1">
      <alignment horizontal="left" vertical="top" wrapText="1" indent="1"/>
    </xf>
    <xf numFmtId="43" fontId="3" fillId="0" borderId="3" xfId="1" applyFont="1" applyFill="1" applyBorder="1" applyAlignment="1">
      <alignment horizontal="center"/>
    </xf>
    <xf numFmtId="43" fontId="3" fillId="0" borderId="3" xfId="1" applyFont="1" applyFill="1" applyBorder="1"/>
    <xf numFmtId="4" fontId="3" fillId="0" borderId="3" xfId="1" applyNumberFormat="1" applyFont="1" applyFill="1" applyBorder="1"/>
    <xf numFmtId="43" fontId="3" fillId="0" borderId="9" xfId="1" applyFont="1" applyFill="1" applyBorder="1" applyAlignment="1">
      <alignment horizontal="center"/>
    </xf>
    <xf numFmtId="0" fontId="10" fillId="0" borderId="5" xfId="0" applyFont="1" applyFill="1" applyBorder="1"/>
    <xf numFmtId="43" fontId="11" fillId="2" borderId="4" xfId="1" applyFont="1" applyFill="1" applyBorder="1" applyAlignment="1">
      <alignment horizontal="center"/>
    </xf>
    <xf numFmtId="0" fontId="10" fillId="0" borderId="10" xfId="0" applyFont="1" applyFill="1" applyBorder="1"/>
    <xf numFmtId="43" fontId="11" fillId="2" borderId="8" xfId="1" applyFont="1" applyFill="1" applyBorder="1" applyAlignment="1">
      <alignment horizontal="center"/>
    </xf>
    <xf numFmtId="43" fontId="11" fillId="0" borderId="8" xfId="1" applyFont="1" applyFill="1" applyBorder="1" applyAlignment="1">
      <alignment horizontal="center"/>
    </xf>
    <xf numFmtId="43" fontId="11" fillId="0" borderId="8" xfId="1" applyFont="1" applyFill="1" applyBorder="1"/>
    <xf numFmtId="2" fontId="11" fillId="0" borderId="8" xfId="1" applyNumberFormat="1" applyFont="1" applyFill="1" applyBorder="1"/>
    <xf numFmtId="0" fontId="10" fillId="0" borderId="0" xfId="0" applyFont="1" applyFill="1" applyBorder="1"/>
    <xf numFmtId="0" fontId="7" fillId="2" borderId="14" xfId="0" applyFont="1" applyFill="1" applyBorder="1"/>
    <xf numFmtId="43" fontId="3" fillId="0" borderId="6" xfId="1" applyFont="1" applyFill="1" applyBorder="1" applyAlignment="1">
      <alignment horizontal="center"/>
    </xf>
    <xf numFmtId="43" fontId="11" fillId="3" borderId="5" xfId="1" applyFont="1" applyFill="1" applyBorder="1" applyAlignment="1">
      <alignment horizontal="center"/>
    </xf>
    <xf numFmtId="0" fontId="13" fillId="0" borderId="11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2" fillId="0" borderId="4" xfId="0" applyFont="1" applyBorder="1" applyAlignment="1">
      <alignment horizontal="left"/>
    </xf>
    <xf numFmtId="0" fontId="12" fillId="0" borderId="3" xfId="0" applyFont="1" applyBorder="1" applyAlignment="1">
      <alignment horizontal="left"/>
    </xf>
    <xf numFmtId="43" fontId="12" fillId="0" borderId="4" xfId="1" applyFont="1" applyFill="1" applyBorder="1" applyAlignment="1">
      <alignment horizontal="center"/>
    </xf>
    <xf numFmtId="43" fontId="12" fillId="0" borderId="3" xfId="1" applyFont="1" applyFill="1" applyBorder="1" applyAlignment="1">
      <alignment horizontal="center"/>
    </xf>
    <xf numFmtId="0" fontId="13" fillId="2" borderId="11" xfId="0" applyFont="1" applyFill="1" applyBorder="1" applyAlignment="1">
      <alignment horizontal="center" vertical="center"/>
    </xf>
    <xf numFmtId="0" fontId="13" fillId="2" borderId="12" xfId="0" applyFont="1" applyFill="1" applyBorder="1" applyAlignment="1">
      <alignment horizontal="center" vertical="center"/>
    </xf>
    <xf numFmtId="0" fontId="13" fillId="2" borderId="13" xfId="0" applyFont="1" applyFill="1" applyBorder="1" applyAlignment="1">
      <alignment horizontal="center" vertical="center"/>
    </xf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zoomScaleNormal="100" workbookViewId="0">
      <selection activeCell="D22" sqref="D22"/>
    </sheetView>
  </sheetViews>
  <sheetFormatPr defaultRowHeight="12.75" x14ac:dyDescent="0.2"/>
  <cols>
    <col min="1" max="1" width="44" style="21" customWidth="1"/>
    <col min="2" max="2" width="9.85546875" style="15" customWidth="1"/>
    <col min="3" max="3" width="9.28515625" style="15" customWidth="1"/>
    <col min="4" max="4" width="9.140625" style="16" customWidth="1"/>
    <col min="5" max="5" width="9" style="16" bestFit="1" customWidth="1"/>
    <col min="6" max="7" width="8.85546875" style="16" customWidth="1"/>
    <col min="8" max="8" width="9" style="16" customWidth="1"/>
    <col min="9" max="9" width="9" style="16" bestFit="1" customWidth="1"/>
    <col min="10" max="10" width="9.5703125" style="16" customWidth="1"/>
    <col min="11" max="11" width="10.28515625" style="16" customWidth="1"/>
    <col min="12" max="12" width="9.140625" style="16" customWidth="1"/>
    <col min="13" max="13" width="10.28515625" style="16" customWidth="1"/>
    <col min="14" max="16384" width="9.140625" style="18"/>
  </cols>
  <sheetData>
    <row r="1" spans="1:14" s="17" customFormat="1" ht="21.75" thickBot="1" x14ac:dyDescent="0.35">
      <c r="A1" s="47" t="s">
        <v>19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9"/>
    </row>
    <row r="2" spans="1:14" ht="21.75" thickBot="1" x14ac:dyDescent="0.25">
      <c r="A2" s="47" t="s">
        <v>41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9"/>
    </row>
    <row r="3" spans="1:14" s="19" customFormat="1" ht="11.25" x14ac:dyDescent="0.2">
      <c r="A3" s="50" t="s">
        <v>0</v>
      </c>
      <c r="B3" s="52" t="s">
        <v>1</v>
      </c>
      <c r="C3" s="52" t="s">
        <v>2</v>
      </c>
      <c r="D3" s="52" t="s">
        <v>3</v>
      </c>
      <c r="E3" s="52" t="s">
        <v>4</v>
      </c>
      <c r="F3" s="52" t="s">
        <v>5</v>
      </c>
      <c r="G3" s="52" t="s">
        <v>6</v>
      </c>
      <c r="H3" s="52" t="s">
        <v>7</v>
      </c>
      <c r="I3" s="52" t="s">
        <v>16</v>
      </c>
      <c r="J3" s="52" t="s">
        <v>8</v>
      </c>
      <c r="K3" s="52" t="s">
        <v>9</v>
      </c>
      <c r="L3" s="52" t="s">
        <v>10</v>
      </c>
      <c r="M3" s="52" t="s">
        <v>11</v>
      </c>
    </row>
    <row r="4" spans="1:14" ht="11.25" x14ac:dyDescent="0.2">
      <c r="A4" s="51"/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</row>
    <row r="5" spans="1:14" x14ac:dyDescent="0.2">
      <c r="A5" s="7" t="s">
        <v>20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</row>
    <row r="6" spans="1:14" x14ac:dyDescent="0.2">
      <c r="A6" s="31" t="s">
        <v>21</v>
      </c>
      <c r="B6" s="30">
        <v>0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4" x14ac:dyDescent="0.2">
      <c r="A7" s="31" t="s">
        <v>22</v>
      </c>
      <c r="B7" s="30">
        <v>0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</row>
    <row r="8" spans="1:14" x14ac:dyDescent="0.2">
      <c r="A8" s="31" t="s">
        <v>23</v>
      </c>
      <c r="B8" s="30">
        <v>0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</row>
    <row r="9" spans="1:14" x14ac:dyDescent="0.2">
      <c r="A9" s="31" t="s">
        <v>24</v>
      </c>
      <c r="B9" s="30">
        <v>0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4" ht="25.5" x14ac:dyDescent="0.2">
      <c r="A10" s="31" t="s">
        <v>25</v>
      </c>
      <c r="B10" s="30">
        <v>0</v>
      </c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4" x14ac:dyDescent="0.2">
      <c r="A11" s="7" t="s">
        <v>26</v>
      </c>
      <c r="B11" s="32">
        <v>0</v>
      </c>
      <c r="C11" s="32"/>
      <c r="D11" s="32"/>
      <c r="E11" s="30"/>
      <c r="F11" s="30"/>
      <c r="G11" s="32"/>
      <c r="H11" s="32"/>
      <c r="I11" s="32"/>
      <c r="J11" s="32"/>
      <c r="K11" s="32"/>
      <c r="L11" s="32"/>
      <c r="M11" s="32"/>
    </row>
    <row r="12" spans="1:14" s="22" customFormat="1" x14ac:dyDescent="0.2">
      <c r="A12" s="8" t="s">
        <v>27</v>
      </c>
      <c r="B12" s="32">
        <v>4350</v>
      </c>
      <c r="C12" s="32">
        <v>4060</v>
      </c>
      <c r="D12" s="32">
        <v>4495</v>
      </c>
      <c r="E12" s="30"/>
      <c r="F12" s="30"/>
      <c r="G12" s="33"/>
      <c r="H12" s="33"/>
      <c r="I12" s="34"/>
      <c r="J12" s="33"/>
      <c r="K12" s="33"/>
      <c r="L12" s="33"/>
      <c r="M12" s="33"/>
    </row>
    <row r="13" spans="1:14" s="20" customFormat="1" x14ac:dyDescent="0.2">
      <c r="A13" s="8" t="s">
        <v>28</v>
      </c>
      <c r="B13" s="32">
        <v>0</v>
      </c>
      <c r="C13" s="32"/>
      <c r="D13" s="32"/>
      <c r="E13" s="30"/>
      <c r="F13" s="30"/>
      <c r="G13" s="33"/>
      <c r="H13" s="33"/>
      <c r="I13" s="33"/>
      <c r="J13" s="33"/>
      <c r="K13" s="33"/>
      <c r="L13" s="33"/>
      <c r="M13" s="33"/>
    </row>
    <row r="14" spans="1:14" s="22" customFormat="1" ht="25.5" x14ac:dyDescent="0.2">
      <c r="A14" s="8" t="s">
        <v>29</v>
      </c>
      <c r="B14" s="32">
        <v>0</v>
      </c>
      <c r="C14" s="32"/>
      <c r="D14" s="32"/>
      <c r="E14" s="30"/>
      <c r="F14" s="30"/>
      <c r="G14" s="33"/>
      <c r="H14" s="33"/>
      <c r="I14" s="33"/>
      <c r="J14" s="33"/>
      <c r="K14" s="33"/>
      <c r="L14" s="33"/>
      <c r="M14" s="33"/>
    </row>
    <row r="15" spans="1:14" s="20" customFormat="1" x14ac:dyDescent="0.2">
      <c r="A15" s="9" t="s">
        <v>30</v>
      </c>
      <c r="B15" s="32">
        <v>0</v>
      </c>
      <c r="C15" s="32"/>
      <c r="D15" s="32">
        <v>352.04</v>
      </c>
      <c r="E15" s="30" t="s">
        <v>37</v>
      </c>
      <c r="F15" s="32"/>
      <c r="G15" s="32"/>
      <c r="H15" s="32"/>
      <c r="I15" s="32"/>
      <c r="J15" s="32"/>
      <c r="K15" s="32"/>
      <c r="L15" s="32"/>
      <c r="M15" s="32"/>
    </row>
    <row r="16" spans="1:14" s="20" customFormat="1" ht="25.5" x14ac:dyDescent="0.2">
      <c r="A16" s="8" t="s">
        <v>31</v>
      </c>
      <c r="B16" s="32">
        <v>0</v>
      </c>
      <c r="C16" s="32"/>
      <c r="D16" s="32"/>
      <c r="E16" s="30"/>
      <c r="F16" s="33"/>
      <c r="G16" s="33"/>
      <c r="H16" s="33"/>
      <c r="I16" s="33"/>
      <c r="J16" s="33"/>
      <c r="K16" s="33"/>
      <c r="L16" s="33"/>
      <c r="M16" s="33"/>
      <c r="N16" s="6"/>
    </row>
    <row r="17" spans="1:13" x14ac:dyDescent="0.2">
      <c r="A17" s="8" t="s">
        <v>32</v>
      </c>
      <c r="B17" s="32">
        <v>0</v>
      </c>
      <c r="C17" s="32"/>
      <c r="D17" s="32"/>
      <c r="E17" s="30"/>
      <c r="F17" s="33"/>
      <c r="G17" s="33"/>
      <c r="H17" s="33"/>
      <c r="I17" s="33"/>
      <c r="J17" s="33"/>
      <c r="K17" s="33"/>
      <c r="L17" s="33"/>
      <c r="M17" s="33"/>
    </row>
    <row r="18" spans="1:13" ht="13.5" thickBot="1" x14ac:dyDescent="0.25">
      <c r="A18" s="14" t="s">
        <v>33</v>
      </c>
      <c r="B18" s="35">
        <v>0</v>
      </c>
      <c r="C18" s="35">
        <v>617</v>
      </c>
      <c r="D18" s="35"/>
      <c r="E18" s="32"/>
      <c r="F18" s="32"/>
      <c r="G18" s="32"/>
      <c r="H18" s="32"/>
      <c r="I18" s="32"/>
      <c r="J18" s="32"/>
      <c r="K18" s="32"/>
      <c r="L18" s="32"/>
      <c r="M18" s="32"/>
    </row>
    <row r="19" spans="1:13" ht="13.5" thickBot="1" x14ac:dyDescent="0.25">
      <c r="A19" s="27" t="s">
        <v>34</v>
      </c>
      <c r="B19" s="28">
        <f t="shared" ref="B19:D19" si="0">SUM(B5:B18)</f>
        <v>4350</v>
      </c>
      <c r="C19" s="28">
        <f t="shared" si="0"/>
        <v>4677</v>
      </c>
      <c r="D19" s="28">
        <f t="shared" si="0"/>
        <v>4847.04</v>
      </c>
      <c r="E19" s="28"/>
      <c r="F19" s="28"/>
      <c r="G19" s="28"/>
      <c r="H19" s="28"/>
      <c r="I19" s="28"/>
      <c r="J19" s="28"/>
      <c r="K19" s="28"/>
      <c r="L19" s="28"/>
      <c r="M19" s="28"/>
    </row>
    <row r="20" spans="1:13" ht="13.5" thickBot="1" x14ac:dyDescent="0.25">
      <c r="A20" s="36" t="s">
        <v>14</v>
      </c>
      <c r="B20" s="29">
        <v>0</v>
      </c>
      <c r="C20" s="32">
        <v>77</v>
      </c>
      <c r="D20" s="32">
        <v>247.04</v>
      </c>
      <c r="E20" s="32"/>
      <c r="F20" s="32"/>
      <c r="G20" s="32"/>
      <c r="H20" s="32"/>
      <c r="I20" s="32"/>
      <c r="J20" s="32"/>
      <c r="K20" s="32"/>
      <c r="L20" s="32"/>
      <c r="M20" s="32"/>
    </row>
    <row r="21" spans="1:13" ht="13.5" thickBot="1" x14ac:dyDescent="0.25">
      <c r="A21" s="27" t="s">
        <v>15</v>
      </c>
      <c r="B21" s="28">
        <f>B19-B20</f>
        <v>4350</v>
      </c>
      <c r="C21" s="28">
        <f>C19-C20</f>
        <v>4600</v>
      </c>
      <c r="D21" s="28">
        <f>D19-D20</f>
        <v>4600</v>
      </c>
      <c r="E21" s="28"/>
      <c r="F21" s="28"/>
      <c r="G21" s="28"/>
      <c r="H21" s="28"/>
      <c r="I21" s="28"/>
      <c r="J21" s="28"/>
      <c r="K21" s="28"/>
      <c r="L21" s="28"/>
      <c r="M21" s="28"/>
    </row>
    <row r="22" spans="1:13" ht="13.5" thickBot="1" x14ac:dyDescent="0.25">
      <c r="A22" s="36" t="s">
        <v>12</v>
      </c>
      <c r="B22" s="37">
        <f>AVERAGE(B21)</f>
        <v>4350</v>
      </c>
      <c r="C22" s="37">
        <f>AVERAGE($B21:C21)</f>
        <v>4475</v>
      </c>
      <c r="D22" s="37">
        <f>AVERAGE($B21:D21)</f>
        <v>4516.666666666667</v>
      </c>
      <c r="E22" s="37"/>
      <c r="F22" s="37"/>
      <c r="G22" s="37"/>
      <c r="H22" s="37"/>
      <c r="I22" s="37"/>
      <c r="J22" s="37"/>
      <c r="K22" s="37"/>
      <c r="L22" s="37"/>
      <c r="M22" s="37"/>
    </row>
    <row r="23" spans="1:13" ht="13.5" thickBot="1" x14ac:dyDescent="0.25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zoomScaleNormal="100" workbookViewId="0">
      <selection activeCell="D21" sqref="D21"/>
    </sheetView>
  </sheetViews>
  <sheetFormatPr defaultRowHeight="12.75" x14ac:dyDescent="0.2"/>
  <cols>
    <col min="1" max="1" width="51" style="2" customWidth="1"/>
    <col min="2" max="3" width="9" style="10" bestFit="1" customWidth="1"/>
    <col min="4" max="13" width="9" style="11" bestFit="1" customWidth="1"/>
    <col min="14" max="16384" width="9.140625" style="4"/>
  </cols>
  <sheetData>
    <row r="1" spans="1:13" s="1" customFormat="1" ht="21.75" thickBot="1" x14ac:dyDescent="0.35">
      <c r="A1" s="47" t="s">
        <v>19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9"/>
    </row>
    <row r="2" spans="1:13" ht="21.75" thickBot="1" x14ac:dyDescent="0.25">
      <c r="A2" s="47" t="s">
        <v>53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9"/>
    </row>
    <row r="3" spans="1:13" ht="11.25" x14ac:dyDescent="0.2">
      <c r="A3" s="50" t="s">
        <v>0</v>
      </c>
      <c r="B3" s="52" t="s">
        <v>1</v>
      </c>
      <c r="C3" s="52" t="s">
        <v>2</v>
      </c>
      <c r="D3" s="52" t="s">
        <v>3</v>
      </c>
      <c r="E3" s="52" t="s">
        <v>4</v>
      </c>
      <c r="F3" s="52" t="s">
        <v>5</v>
      </c>
      <c r="G3" s="52" t="s">
        <v>6</v>
      </c>
      <c r="H3" s="52" t="s">
        <v>7</v>
      </c>
      <c r="I3" s="52" t="s">
        <v>16</v>
      </c>
      <c r="J3" s="52" t="s">
        <v>8</v>
      </c>
      <c r="K3" s="52" t="s">
        <v>9</v>
      </c>
      <c r="L3" s="52" t="s">
        <v>10</v>
      </c>
      <c r="M3" s="52" t="s">
        <v>11</v>
      </c>
    </row>
    <row r="4" spans="1:13" ht="11.25" x14ac:dyDescent="0.2">
      <c r="A4" s="51"/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</row>
    <row r="5" spans="1:13" x14ac:dyDescent="0.2">
      <c r="A5" s="7" t="s">
        <v>20</v>
      </c>
      <c r="B5" s="30">
        <v>0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</row>
    <row r="6" spans="1:13" x14ac:dyDescent="0.2">
      <c r="A6" s="31" t="s">
        <v>21</v>
      </c>
      <c r="B6" s="30">
        <v>0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3" x14ac:dyDescent="0.2">
      <c r="A7" s="31" t="s">
        <v>22</v>
      </c>
      <c r="B7" s="30">
        <v>0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</row>
    <row r="8" spans="1:13" x14ac:dyDescent="0.2">
      <c r="A8" s="31" t="s">
        <v>23</v>
      </c>
      <c r="B8" s="30">
        <v>0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</row>
    <row r="9" spans="1:13" x14ac:dyDescent="0.2">
      <c r="A9" s="31" t="s">
        <v>24</v>
      </c>
      <c r="B9" s="30">
        <v>0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3" x14ac:dyDescent="0.2">
      <c r="A10" s="31" t="s">
        <v>25</v>
      </c>
      <c r="B10" s="30">
        <v>0</v>
      </c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3" s="12" customFormat="1" x14ac:dyDescent="0.2">
      <c r="A11" s="7" t="s">
        <v>26</v>
      </c>
      <c r="B11" s="30">
        <v>0</v>
      </c>
      <c r="C11" s="30"/>
      <c r="D11" s="30"/>
      <c r="E11" s="30"/>
      <c r="F11" s="30"/>
      <c r="G11" s="32"/>
      <c r="H11" s="32"/>
      <c r="I11" s="32"/>
      <c r="J11" s="32"/>
      <c r="K11" s="32"/>
      <c r="L11" s="32"/>
      <c r="M11" s="32"/>
    </row>
    <row r="12" spans="1:13" s="6" customFormat="1" x14ac:dyDescent="0.2">
      <c r="A12" s="8" t="s">
        <v>27</v>
      </c>
      <c r="B12" s="32">
        <v>3720</v>
      </c>
      <c r="C12" s="32">
        <v>3360</v>
      </c>
      <c r="D12" s="33">
        <v>3720</v>
      </c>
      <c r="E12" s="33"/>
      <c r="F12" s="33"/>
      <c r="G12" s="33"/>
      <c r="H12" s="33"/>
      <c r="I12" s="34"/>
      <c r="J12" s="33"/>
      <c r="K12" s="33"/>
      <c r="L12" s="33"/>
      <c r="M12" s="33"/>
    </row>
    <row r="13" spans="1:13" s="12" customFormat="1" x14ac:dyDescent="0.2">
      <c r="A13" s="8" t="s">
        <v>28</v>
      </c>
      <c r="B13" s="30">
        <v>0</v>
      </c>
      <c r="C13" s="30"/>
      <c r="D13" s="30"/>
      <c r="E13" s="30"/>
      <c r="F13" s="30"/>
      <c r="G13" s="33"/>
      <c r="H13" s="33"/>
      <c r="I13" s="33"/>
      <c r="J13" s="33"/>
      <c r="K13" s="33"/>
      <c r="L13" s="33"/>
      <c r="M13" s="33"/>
    </row>
    <row r="14" spans="1:13" s="6" customFormat="1" ht="25.5" x14ac:dyDescent="0.2">
      <c r="A14" s="8" t="s">
        <v>29</v>
      </c>
      <c r="B14" s="30">
        <v>0</v>
      </c>
      <c r="C14" s="30"/>
      <c r="D14" s="30"/>
      <c r="E14" s="30"/>
      <c r="F14" s="30"/>
      <c r="G14" s="33"/>
      <c r="H14" s="33"/>
      <c r="I14" s="33"/>
      <c r="J14" s="33"/>
      <c r="K14" s="33"/>
      <c r="L14" s="33"/>
      <c r="M14" s="33"/>
    </row>
    <row r="15" spans="1:13" s="6" customFormat="1" x14ac:dyDescent="0.2">
      <c r="A15" s="9" t="s">
        <v>30</v>
      </c>
      <c r="B15" s="30">
        <v>880</v>
      </c>
      <c r="C15" s="30">
        <v>886.6</v>
      </c>
      <c r="D15" s="30"/>
      <c r="E15" s="30"/>
      <c r="F15" s="30"/>
      <c r="G15" s="32"/>
      <c r="H15" s="32"/>
      <c r="I15" s="32"/>
      <c r="J15" s="32"/>
      <c r="K15" s="32"/>
      <c r="L15" s="32"/>
      <c r="M15" s="32"/>
    </row>
    <row r="16" spans="1:13" ht="25.5" x14ac:dyDescent="0.2">
      <c r="A16" s="8" t="s">
        <v>31</v>
      </c>
      <c r="B16" s="30">
        <v>0</v>
      </c>
      <c r="C16" s="30"/>
      <c r="D16" s="30"/>
      <c r="E16" s="30"/>
      <c r="F16" s="30"/>
      <c r="G16" s="33"/>
      <c r="H16" s="33"/>
      <c r="I16" s="33"/>
      <c r="J16" s="33"/>
      <c r="K16" s="33"/>
      <c r="L16" s="33"/>
      <c r="M16" s="33"/>
    </row>
    <row r="17" spans="1:13" x14ac:dyDescent="0.2">
      <c r="A17" s="8" t="s">
        <v>32</v>
      </c>
      <c r="B17" s="30">
        <v>0</v>
      </c>
      <c r="C17" s="30"/>
      <c r="D17" s="30"/>
      <c r="E17" s="30"/>
      <c r="F17" s="30"/>
      <c r="G17" s="33"/>
      <c r="H17" s="33"/>
      <c r="I17" s="33"/>
      <c r="J17" s="33"/>
      <c r="K17" s="33"/>
      <c r="L17" s="33"/>
      <c r="M17" s="33"/>
    </row>
    <row r="18" spans="1:13" ht="13.5" thickBot="1" x14ac:dyDescent="0.25">
      <c r="A18" s="14" t="s">
        <v>33</v>
      </c>
      <c r="B18" s="30">
        <v>0</v>
      </c>
      <c r="C18" s="30"/>
      <c r="D18" s="30">
        <v>885</v>
      </c>
      <c r="E18" s="32"/>
      <c r="F18" s="30"/>
      <c r="G18" s="32"/>
      <c r="H18" s="32"/>
      <c r="I18" s="32"/>
      <c r="J18" s="32"/>
      <c r="K18" s="32"/>
      <c r="L18" s="32"/>
      <c r="M18" s="32"/>
    </row>
    <row r="19" spans="1:13" ht="13.5" thickBot="1" x14ac:dyDescent="0.25">
      <c r="A19" s="27" t="s">
        <v>34</v>
      </c>
      <c r="B19" s="28">
        <f t="shared" ref="B19:D19" si="0">SUM(B5:B18)</f>
        <v>4600</v>
      </c>
      <c r="C19" s="28">
        <f t="shared" si="0"/>
        <v>4246.6000000000004</v>
      </c>
      <c r="D19" s="28">
        <f t="shared" si="0"/>
        <v>4605</v>
      </c>
      <c r="E19" s="28"/>
      <c r="F19" s="28"/>
      <c r="G19" s="28"/>
      <c r="H19" s="28"/>
      <c r="I19" s="28"/>
      <c r="J19" s="28"/>
      <c r="K19" s="28"/>
      <c r="L19" s="28"/>
      <c r="M19" s="28"/>
    </row>
    <row r="20" spans="1:13" ht="13.5" thickBot="1" x14ac:dyDescent="0.25">
      <c r="A20" s="36" t="s">
        <v>14</v>
      </c>
      <c r="B20" s="29">
        <v>0</v>
      </c>
      <c r="C20" s="32"/>
      <c r="D20" s="32">
        <v>5</v>
      </c>
      <c r="E20" s="32"/>
      <c r="F20" s="32"/>
      <c r="G20" s="32"/>
      <c r="H20" s="32"/>
      <c r="I20" s="32"/>
      <c r="J20" s="32"/>
      <c r="K20" s="32"/>
      <c r="L20" s="32"/>
      <c r="M20" s="32"/>
    </row>
    <row r="21" spans="1:13" ht="13.5" thickBot="1" x14ac:dyDescent="0.25">
      <c r="A21" s="27" t="s">
        <v>15</v>
      </c>
      <c r="B21" s="28">
        <f>B19-B20</f>
        <v>4600</v>
      </c>
      <c r="C21" s="28">
        <f>C19-C20</f>
        <v>4246.6000000000004</v>
      </c>
      <c r="D21" s="28">
        <f>D19-D20</f>
        <v>4600</v>
      </c>
      <c r="E21" s="28"/>
      <c r="F21" s="28"/>
      <c r="G21" s="28"/>
      <c r="H21" s="28"/>
      <c r="I21" s="28"/>
      <c r="J21" s="28"/>
      <c r="K21" s="28"/>
      <c r="L21" s="28"/>
      <c r="M21" s="28"/>
    </row>
    <row r="22" spans="1:13" ht="13.5" thickBot="1" x14ac:dyDescent="0.25">
      <c r="A22" s="36" t="s">
        <v>12</v>
      </c>
      <c r="B22" s="37">
        <f>AVERAGE(B21)</f>
        <v>4600</v>
      </c>
      <c r="C22" s="37">
        <f>AVERAGE($B21:C21)</f>
        <v>4423.3</v>
      </c>
      <c r="D22" s="37">
        <f>AVERAGE($B21:D21)</f>
        <v>4482.2</v>
      </c>
      <c r="E22" s="37"/>
      <c r="F22" s="37"/>
      <c r="G22" s="37"/>
      <c r="H22" s="37"/>
      <c r="I22" s="37"/>
      <c r="J22" s="37"/>
      <c r="K22" s="37"/>
      <c r="L22" s="37"/>
      <c r="M22" s="37"/>
    </row>
    <row r="23" spans="1:13" ht="13.5" thickBot="1" x14ac:dyDescent="0.25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ht="15" x14ac:dyDescent="0.25">
      <c r="A24"/>
      <c r="B24" s="15"/>
      <c r="C24" s="15"/>
      <c r="D24" s="16"/>
      <c r="E24" s="16" t="s">
        <v>82</v>
      </c>
      <c r="F24" s="16"/>
      <c r="G24" s="16"/>
      <c r="H24" s="16"/>
      <c r="I24" s="16"/>
      <c r="J24" s="16"/>
      <c r="K24" s="16"/>
      <c r="L24" s="16"/>
      <c r="M24" s="16"/>
    </row>
  </sheetData>
  <mergeCells count="15">
    <mergeCell ref="J3:J4"/>
    <mergeCell ref="K3:K4"/>
    <mergeCell ref="L3:L4"/>
    <mergeCell ref="M3:M4"/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ageMargins left="0" right="0" top="0.19685039370078741" bottom="0.19685039370078741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topLeftCell="A2" zoomScaleNormal="100" workbookViewId="0">
      <selection activeCell="D22" sqref="D22"/>
    </sheetView>
  </sheetViews>
  <sheetFormatPr defaultRowHeight="12.75" x14ac:dyDescent="0.2"/>
  <cols>
    <col min="1" max="1" width="57.42578125" style="2" customWidth="1"/>
    <col min="2" max="2" width="9.28515625" style="10" customWidth="1"/>
    <col min="3" max="3" width="10" style="10" customWidth="1"/>
    <col min="4" max="4" width="9.28515625" style="11" customWidth="1"/>
    <col min="5" max="5" width="10.28515625" style="11" bestFit="1" customWidth="1"/>
    <col min="6" max="7" width="9" style="11" bestFit="1" customWidth="1"/>
    <col min="8" max="9" width="8.7109375" style="11" customWidth="1"/>
    <col min="10" max="10" width="8.85546875" style="11" customWidth="1"/>
    <col min="11" max="11" width="9.28515625" style="11" customWidth="1"/>
    <col min="12" max="12" width="9" style="11" customWidth="1"/>
    <col min="13" max="13" width="8.7109375" style="11" customWidth="1"/>
    <col min="14" max="16384" width="9.140625" style="4"/>
  </cols>
  <sheetData>
    <row r="1" spans="1:13" s="1" customFormat="1" ht="21.75" thickBot="1" x14ac:dyDescent="0.35">
      <c r="A1" s="47" t="s">
        <v>19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9"/>
    </row>
    <row r="2" spans="1:13" ht="21.75" thickBot="1" x14ac:dyDescent="0.25">
      <c r="A2" s="47" t="s">
        <v>71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9"/>
    </row>
    <row r="3" spans="1:13" s="5" customFormat="1" ht="11.25" x14ac:dyDescent="0.2">
      <c r="A3" s="50" t="s">
        <v>0</v>
      </c>
      <c r="B3" s="52" t="s">
        <v>1</v>
      </c>
      <c r="C3" s="52" t="s">
        <v>2</v>
      </c>
      <c r="D3" s="52" t="s">
        <v>3</v>
      </c>
      <c r="E3" s="52" t="s">
        <v>4</v>
      </c>
      <c r="F3" s="52" t="s">
        <v>5</v>
      </c>
      <c r="G3" s="52" t="s">
        <v>6</v>
      </c>
      <c r="H3" s="52" t="s">
        <v>7</v>
      </c>
      <c r="I3" s="52" t="s">
        <v>16</v>
      </c>
      <c r="J3" s="52" t="s">
        <v>8</v>
      </c>
      <c r="K3" s="52" t="s">
        <v>9</v>
      </c>
      <c r="L3" s="52" t="s">
        <v>10</v>
      </c>
      <c r="M3" s="52" t="s">
        <v>11</v>
      </c>
    </row>
    <row r="4" spans="1:13" ht="11.25" x14ac:dyDescent="0.2">
      <c r="A4" s="51"/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</row>
    <row r="5" spans="1:13" x14ac:dyDescent="0.2">
      <c r="A5" s="7" t="s">
        <v>20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</row>
    <row r="6" spans="1:13" x14ac:dyDescent="0.2">
      <c r="A6" s="31" t="s">
        <v>21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3" x14ac:dyDescent="0.2">
      <c r="A7" s="31" t="s">
        <v>22</v>
      </c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</row>
    <row r="8" spans="1:13" x14ac:dyDescent="0.2">
      <c r="A8" s="31" t="s">
        <v>23</v>
      </c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</row>
    <row r="9" spans="1:13" x14ac:dyDescent="0.2">
      <c r="A9" s="31" t="s">
        <v>24</v>
      </c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3" x14ac:dyDescent="0.2">
      <c r="A10" s="31" t="s">
        <v>25</v>
      </c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3" x14ac:dyDescent="0.2">
      <c r="A11" s="7" t="s">
        <v>26</v>
      </c>
      <c r="B11" s="32"/>
      <c r="C11" s="32"/>
      <c r="D11" s="32"/>
      <c r="E11" s="30"/>
      <c r="F11" s="30"/>
      <c r="G11" s="32"/>
      <c r="H11" s="32"/>
      <c r="I11" s="32"/>
      <c r="J11" s="32"/>
      <c r="K11" s="32"/>
      <c r="L11" s="32"/>
      <c r="M11" s="32"/>
    </row>
    <row r="12" spans="1:13" s="12" customFormat="1" x14ac:dyDescent="0.2">
      <c r="A12" s="8" t="s">
        <v>27</v>
      </c>
      <c r="B12" s="32"/>
      <c r="C12" s="32">
        <v>4200</v>
      </c>
      <c r="D12" s="33">
        <v>4200</v>
      </c>
      <c r="E12" s="33"/>
      <c r="F12" s="33"/>
      <c r="G12" s="33"/>
      <c r="H12" s="33"/>
      <c r="I12" s="34"/>
      <c r="J12" s="33"/>
      <c r="K12" s="33"/>
      <c r="L12" s="33"/>
      <c r="M12" s="33"/>
    </row>
    <row r="13" spans="1:13" s="6" customFormat="1" x14ac:dyDescent="0.2">
      <c r="A13" s="8" t="s">
        <v>28</v>
      </c>
      <c r="B13" s="32"/>
      <c r="C13" s="32"/>
      <c r="D13" s="32"/>
      <c r="E13" s="32"/>
      <c r="F13" s="32"/>
      <c r="G13" s="33"/>
      <c r="H13" s="33"/>
      <c r="I13" s="33"/>
      <c r="J13" s="33"/>
      <c r="K13" s="33"/>
      <c r="L13" s="33"/>
      <c r="M13" s="33"/>
    </row>
    <row r="14" spans="1:13" s="12" customFormat="1" x14ac:dyDescent="0.2">
      <c r="A14" s="8" t="s">
        <v>29</v>
      </c>
      <c r="B14" s="32"/>
      <c r="C14" s="32"/>
      <c r="D14" s="32"/>
      <c r="E14" s="32"/>
      <c r="F14" s="32"/>
      <c r="G14" s="33"/>
      <c r="H14" s="33"/>
      <c r="I14" s="33"/>
      <c r="J14" s="33"/>
      <c r="K14" s="33"/>
      <c r="L14" s="33"/>
      <c r="M14" s="33"/>
    </row>
    <row r="15" spans="1:13" s="6" customFormat="1" x14ac:dyDescent="0.2">
      <c r="A15" s="9" t="s">
        <v>30</v>
      </c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</row>
    <row r="16" spans="1:13" s="6" customFormat="1" ht="25.5" x14ac:dyDescent="0.2">
      <c r="A16" s="8" t="s">
        <v>31</v>
      </c>
      <c r="B16" s="32"/>
      <c r="C16" s="32"/>
      <c r="D16" s="32"/>
      <c r="E16" s="32"/>
      <c r="F16" s="32"/>
      <c r="G16" s="33"/>
      <c r="H16" s="33"/>
      <c r="I16" s="33"/>
      <c r="J16" s="33"/>
      <c r="K16" s="33"/>
      <c r="L16" s="33"/>
      <c r="M16" s="33"/>
    </row>
    <row r="17" spans="1:13" x14ac:dyDescent="0.2">
      <c r="A17" s="8" t="s">
        <v>32</v>
      </c>
      <c r="B17" s="32"/>
      <c r="C17" s="32"/>
      <c r="D17" s="32"/>
      <c r="E17" s="32"/>
      <c r="F17" s="32"/>
      <c r="G17" s="33"/>
      <c r="H17" s="33"/>
      <c r="I17" s="33"/>
      <c r="J17" s="33"/>
      <c r="K17" s="33"/>
      <c r="L17" s="33"/>
      <c r="M17" s="33"/>
    </row>
    <row r="18" spans="1:13" ht="13.5" thickBot="1" x14ac:dyDescent="0.25">
      <c r="A18" s="14" t="s">
        <v>33</v>
      </c>
      <c r="B18" s="35"/>
      <c r="C18" s="35"/>
      <c r="D18" s="35"/>
      <c r="E18" s="32"/>
      <c r="F18" s="32"/>
      <c r="G18" s="32"/>
      <c r="H18" s="32"/>
      <c r="I18" s="32"/>
      <c r="J18" s="32"/>
      <c r="K18" s="32"/>
      <c r="L18" s="32"/>
      <c r="M18" s="32"/>
    </row>
    <row r="19" spans="1:13" ht="13.5" thickBot="1" x14ac:dyDescent="0.25">
      <c r="A19" s="27" t="s">
        <v>34</v>
      </c>
      <c r="B19" s="28" t="s">
        <v>35</v>
      </c>
      <c r="C19" s="28">
        <f>SUM(C5:C18)</f>
        <v>4200</v>
      </c>
      <c r="D19" s="28">
        <f>SUM(D5:D18)</f>
        <v>4200</v>
      </c>
      <c r="E19" s="28"/>
      <c r="F19" s="28"/>
      <c r="G19" s="28"/>
      <c r="H19" s="28"/>
      <c r="I19" s="28"/>
      <c r="J19" s="28"/>
      <c r="K19" s="28"/>
      <c r="L19" s="28"/>
      <c r="M19" s="28"/>
    </row>
    <row r="20" spans="1:13" ht="13.5" thickBot="1" x14ac:dyDescent="0.25">
      <c r="A20" s="36" t="s">
        <v>14</v>
      </c>
      <c r="B20" s="29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</row>
    <row r="21" spans="1:13" ht="13.5" thickBot="1" x14ac:dyDescent="0.25">
      <c r="A21" s="27" t="s">
        <v>15</v>
      </c>
      <c r="B21" s="28" t="s">
        <v>35</v>
      </c>
      <c r="C21" s="28">
        <f>C19-C20</f>
        <v>4200</v>
      </c>
      <c r="D21" s="28">
        <f>D19-D20</f>
        <v>4200</v>
      </c>
      <c r="E21" s="28"/>
      <c r="F21" s="28"/>
      <c r="G21" s="28"/>
      <c r="H21" s="28"/>
      <c r="I21" s="28"/>
      <c r="J21" s="28"/>
      <c r="K21" s="28"/>
      <c r="L21" s="28"/>
      <c r="M21" s="28"/>
    </row>
    <row r="22" spans="1:13" ht="13.5" thickBot="1" x14ac:dyDescent="0.25">
      <c r="A22" s="36" t="s">
        <v>12</v>
      </c>
      <c r="B22" s="37">
        <v>0</v>
      </c>
      <c r="C22" s="37">
        <f>AVERAGE($B21:C21)</f>
        <v>4200</v>
      </c>
      <c r="D22" s="37">
        <f>AVERAGE($B21:D21)</f>
        <v>4200</v>
      </c>
      <c r="E22" s="37"/>
      <c r="F22" s="37"/>
      <c r="G22" s="37"/>
      <c r="H22" s="37"/>
      <c r="I22" s="37"/>
      <c r="J22" s="37"/>
      <c r="K22" s="37"/>
      <c r="L22" s="37"/>
      <c r="M22" s="37"/>
    </row>
    <row r="23" spans="1:13" ht="13.5" thickBot="1" x14ac:dyDescent="0.25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ht="15" x14ac:dyDescent="0.25">
      <c r="A24"/>
      <c r="B24" s="15"/>
      <c r="C24" s="15"/>
      <c r="D24" s="16"/>
      <c r="E24" s="16"/>
      <c r="F24" s="16"/>
      <c r="G24" s="16"/>
      <c r="H24" s="16"/>
      <c r="I24" s="16"/>
      <c r="J24" s="16"/>
      <c r="K24" s="16"/>
      <c r="L24" s="16"/>
      <c r="M24" s="16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zoomScaleNormal="100" workbookViewId="0">
      <selection activeCell="F25" sqref="F25"/>
    </sheetView>
  </sheetViews>
  <sheetFormatPr defaultRowHeight="12.75" x14ac:dyDescent="0.2"/>
  <cols>
    <col min="1" max="1" width="59.140625" style="21" customWidth="1"/>
    <col min="2" max="3" width="9" style="15" bestFit="1" customWidth="1"/>
    <col min="4" max="9" width="9" style="16" bestFit="1" customWidth="1"/>
    <col min="10" max="10" width="9.42578125" style="16" customWidth="1"/>
    <col min="11" max="11" width="9" style="16" customWidth="1"/>
    <col min="12" max="13" width="9" style="16" bestFit="1" customWidth="1"/>
    <col min="14" max="16384" width="9.140625" style="18"/>
  </cols>
  <sheetData>
    <row r="1" spans="1:13" s="17" customFormat="1" ht="21.75" thickBot="1" x14ac:dyDescent="0.35">
      <c r="A1" s="47" t="s">
        <v>19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9"/>
    </row>
    <row r="2" spans="1:13" ht="21.75" thickBot="1" x14ac:dyDescent="0.25">
      <c r="A2" s="47" t="s">
        <v>72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9"/>
    </row>
    <row r="3" spans="1:13" s="19" customFormat="1" ht="11.25" x14ac:dyDescent="0.2">
      <c r="A3" s="50" t="s">
        <v>0</v>
      </c>
      <c r="B3" s="52" t="s">
        <v>1</v>
      </c>
      <c r="C3" s="52" t="s">
        <v>2</v>
      </c>
      <c r="D3" s="52" t="s">
        <v>3</v>
      </c>
      <c r="E3" s="52" t="s">
        <v>4</v>
      </c>
      <c r="F3" s="52" t="s">
        <v>5</v>
      </c>
      <c r="G3" s="52" t="s">
        <v>6</v>
      </c>
      <c r="H3" s="52" t="s">
        <v>7</v>
      </c>
      <c r="I3" s="52" t="s">
        <v>16</v>
      </c>
      <c r="J3" s="52" t="s">
        <v>8</v>
      </c>
      <c r="K3" s="52" t="s">
        <v>9</v>
      </c>
      <c r="L3" s="52" t="s">
        <v>10</v>
      </c>
      <c r="M3" s="52" t="s">
        <v>11</v>
      </c>
    </row>
    <row r="4" spans="1:13" ht="11.25" x14ac:dyDescent="0.2">
      <c r="A4" s="51"/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</row>
    <row r="5" spans="1:13" x14ac:dyDescent="0.2">
      <c r="A5" s="7" t="s">
        <v>20</v>
      </c>
      <c r="B5" s="30">
        <v>2500</v>
      </c>
      <c r="C5" s="30">
        <v>2500</v>
      </c>
      <c r="D5" s="30">
        <v>2500</v>
      </c>
      <c r="E5" s="30"/>
      <c r="F5" s="30"/>
      <c r="G5" s="30"/>
      <c r="H5" s="30"/>
      <c r="I5" s="30"/>
      <c r="J5" s="30"/>
      <c r="K5" s="30"/>
      <c r="L5" s="30"/>
      <c r="M5" s="30"/>
    </row>
    <row r="6" spans="1:13" x14ac:dyDescent="0.2">
      <c r="A6" s="31" t="s">
        <v>21</v>
      </c>
      <c r="B6" s="30">
        <v>0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3" x14ac:dyDescent="0.2">
      <c r="A7" s="31" t="s">
        <v>22</v>
      </c>
      <c r="B7" s="30">
        <v>592.32000000000005</v>
      </c>
      <c r="C7" s="30">
        <v>363.29</v>
      </c>
      <c r="D7" s="30">
        <v>461.07</v>
      </c>
      <c r="E7" s="30"/>
      <c r="F7" s="30"/>
      <c r="G7" s="30"/>
      <c r="H7" s="30"/>
      <c r="I7" s="30"/>
      <c r="J7" s="30"/>
      <c r="K7" s="30"/>
      <c r="L7" s="30"/>
      <c r="M7" s="30"/>
    </row>
    <row r="8" spans="1:13" x14ac:dyDescent="0.2">
      <c r="A8" s="31" t="s">
        <v>23</v>
      </c>
      <c r="B8" s="30">
        <v>42</v>
      </c>
      <c r="C8" s="30">
        <v>40.18</v>
      </c>
      <c r="D8" s="30">
        <v>41.6</v>
      </c>
      <c r="E8" s="30"/>
      <c r="F8" s="30"/>
      <c r="G8" s="30"/>
      <c r="H8" s="30"/>
      <c r="I8" s="30"/>
      <c r="J8" s="30"/>
      <c r="K8" s="30"/>
      <c r="L8" s="30"/>
      <c r="M8" s="30"/>
    </row>
    <row r="9" spans="1:13" x14ac:dyDescent="0.2">
      <c r="A9" s="31" t="s">
        <v>24</v>
      </c>
      <c r="B9" s="30">
        <v>549.9</v>
      </c>
      <c r="C9" s="30">
        <v>549.9</v>
      </c>
      <c r="D9" s="30">
        <v>549.9</v>
      </c>
      <c r="E9" s="30"/>
      <c r="F9" s="30"/>
      <c r="G9" s="30"/>
      <c r="H9" s="30"/>
      <c r="I9" s="30"/>
      <c r="J9" s="30"/>
      <c r="K9" s="30"/>
      <c r="L9" s="30"/>
      <c r="M9" s="30"/>
    </row>
    <row r="10" spans="1:13" x14ac:dyDescent="0.2">
      <c r="A10" s="31" t="s">
        <v>25</v>
      </c>
      <c r="B10" s="30">
        <v>283.35000000000002</v>
      </c>
      <c r="C10" s="30">
        <v>338.38</v>
      </c>
      <c r="D10" s="30">
        <v>339.21</v>
      </c>
      <c r="E10" s="30"/>
      <c r="F10" s="30"/>
      <c r="G10" s="30"/>
      <c r="H10" s="30"/>
      <c r="I10" s="30"/>
      <c r="J10" s="30"/>
      <c r="K10" s="30"/>
      <c r="L10" s="30"/>
      <c r="M10" s="30"/>
    </row>
    <row r="11" spans="1:13" x14ac:dyDescent="0.2">
      <c r="A11" s="7" t="s">
        <v>26</v>
      </c>
      <c r="B11" s="32">
        <v>0</v>
      </c>
      <c r="C11" s="32"/>
      <c r="D11" s="32"/>
      <c r="E11" s="30"/>
      <c r="F11" s="30"/>
      <c r="G11" s="32"/>
      <c r="H11" s="32"/>
      <c r="I11" s="32"/>
      <c r="J11" s="32"/>
      <c r="K11" s="32"/>
      <c r="L11" s="32"/>
      <c r="M11" s="32"/>
    </row>
    <row r="12" spans="1:13" s="20" customFormat="1" x14ac:dyDescent="0.2">
      <c r="A12" s="8" t="s">
        <v>27</v>
      </c>
      <c r="B12" s="32">
        <v>0</v>
      </c>
      <c r="C12" s="32"/>
      <c r="D12" s="32"/>
      <c r="E12" s="30"/>
      <c r="F12" s="30"/>
      <c r="G12" s="33"/>
      <c r="H12" s="33"/>
      <c r="I12" s="34"/>
      <c r="J12" s="33"/>
      <c r="K12" s="33"/>
      <c r="L12" s="33"/>
      <c r="M12" s="33"/>
    </row>
    <row r="13" spans="1:13" s="20" customFormat="1" x14ac:dyDescent="0.2">
      <c r="A13" s="8" t="s">
        <v>28</v>
      </c>
      <c r="B13" s="32">
        <v>0</v>
      </c>
      <c r="C13" s="32"/>
      <c r="D13" s="32"/>
      <c r="E13" s="30"/>
      <c r="F13" s="30"/>
      <c r="G13" s="33"/>
      <c r="H13" s="33"/>
      <c r="I13" s="33"/>
      <c r="J13" s="33"/>
      <c r="K13" s="33"/>
      <c r="L13" s="33"/>
      <c r="M13" s="33"/>
    </row>
    <row r="14" spans="1:13" s="20" customFormat="1" x14ac:dyDescent="0.2">
      <c r="A14" s="8" t="s">
        <v>29</v>
      </c>
      <c r="B14" s="32">
        <v>0</v>
      </c>
      <c r="C14" s="32"/>
      <c r="D14" s="32"/>
      <c r="E14" s="30"/>
      <c r="F14" s="30"/>
      <c r="G14" s="33"/>
      <c r="H14" s="33"/>
      <c r="I14" s="33"/>
      <c r="J14" s="33"/>
      <c r="K14" s="33"/>
      <c r="L14" s="33"/>
      <c r="M14" s="33"/>
    </row>
    <row r="15" spans="1:13" s="20" customFormat="1" x14ac:dyDescent="0.2">
      <c r="A15" s="9" t="s">
        <v>30</v>
      </c>
      <c r="B15" s="32">
        <v>0</v>
      </c>
      <c r="C15" s="32">
        <v>107.5</v>
      </c>
      <c r="D15" s="32">
        <f>199.5+99.5</f>
        <v>299</v>
      </c>
      <c r="E15" s="32"/>
      <c r="F15" s="32"/>
      <c r="G15" s="32"/>
      <c r="H15" s="32"/>
      <c r="I15" s="32"/>
      <c r="J15" s="32"/>
      <c r="K15" s="32"/>
      <c r="L15" s="32"/>
      <c r="M15" s="32"/>
    </row>
    <row r="16" spans="1:13" s="20" customFormat="1" x14ac:dyDescent="0.2">
      <c r="A16" s="8" t="s">
        <v>31</v>
      </c>
      <c r="B16" s="32">
        <v>0</v>
      </c>
      <c r="C16" s="32"/>
      <c r="D16" s="32"/>
      <c r="E16" s="33"/>
      <c r="F16" s="33"/>
      <c r="G16" s="33"/>
      <c r="H16" s="33"/>
      <c r="I16" s="33"/>
      <c r="J16" s="33"/>
      <c r="K16" s="33"/>
      <c r="L16" s="33"/>
      <c r="M16" s="33"/>
    </row>
    <row r="17" spans="1:13" x14ac:dyDescent="0.2">
      <c r="A17" s="8" t="s">
        <v>32</v>
      </c>
      <c r="B17" s="32">
        <v>0</v>
      </c>
      <c r="C17" s="32"/>
      <c r="D17" s="32"/>
      <c r="E17" s="33"/>
      <c r="F17" s="33"/>
      <c r="G17" s="33"/>
      <c r="H17" s="33"/>
      <c r="I17" s="33"/>
      <c r="J17" s="33"/>
      <c r="K17" s="33"/>
      <c r="L17" s="33"/>
      <c r="M17" s="33"/>
    </row>
    <row r="18" spans="1:13" ht="13.5" thickBot="1" x14ac:dyDescent="0.25">
      <c r="A18" s="14" t="s">
        <v>33</v>
      </c>
      <c r="B18" s="35">
        <v>650</v>
      </c>
      <c r="C18" s="35">
        <v>700</v>
      </c>
      <c r="D18" s="35"/>
      <c r="E18" s="32"/>
      <c r="F18" s="32"/>
      <c r="G18" s="32"/>
      <c r="H18" s="32"/>
      <c r="I18" s="32"/>
      <c r="J18" s="32"/>
      <c r="K18" s="32"/>
      <c r="L18" s="32"/>
      <c r="M18" s="32"/>
    </row>
    <row r="19" spans="1:13" ht="13.5" thickBot="1" x14ac:dyDescent="0.25">
      <c r="A19" s="27" t="s">
        <v>34</v>
      </c>
      <c r="B19" s="28">
        <f t="shared" ref="B19:D19" si="0">SUM(B5:B18)</f>
        <v>4617.57</v>
      </c>
      <c r="C19" s="28">
        <f t="shared" si="0"/>
        <v>4599.25</v>
      </c>
      <c r="D19" s="28">
        <f t="shared" si="0"/>
        <v>4190.7800000000007</v>
      </c>
      <c r="E19" s="28"/>
      <c r="F19" s="28"/>
      <c r="G19" s="28"/>
      <c r="H19" s="28"/>
      <c r="I19" s="28"/>
      <c r="J19" s="28"/>
      <c r="K19" s="28"/>
      <c r="L19" s="28"/>
      <c r="M19" s="28"/>
    </row>
    <row r="20" spans="1:13" ht="13.5" thickBot="1" x14ac:dyDescent="0.25">
      <c r="A20" s="36" t="s">
        <v>14</v>
      </c>
      <c r="B20" s="29">
        <v>18.22</v>
      </c>
      <c r="C20" s="32"/>
      <c r="D20" s="32">
        <f>99.5+1.42</f>
        <v>100.92</v>
      </c>
      <c r="E20" s="32"/>
      <c r="F20" s="32"/>
      <c r="G20" s="32"/>
      <c r="H20" s="32"/>
      <c r="I20" s="32"/>
      <c r="J20" s="32"/>
      <c r="K20" s="32"/>
      <c r="L20" s="32"/>
      <c r="M20" s="32"/>
    </row>
    <row r="21" spans="1:13" ht="13.5" thickBot="1" x14ac:dyDescent="0.25">
      <c r="A21" s="27" t="s">
        <v>15</v>
      </c>
      <c r="B21" s="28">
        <f>B19-B20</f>
        <v>4599.3499999999995</v>
      </c>
      <c r="C21" s="28">
        <f>C19-C20</f>
        <v>4599.25</v>
      </c>
      <c r="D21" s="28">
        <f>D19-D20</f>
        <v>4089.8600000000006</v>
      </c>
      <c r="E21" s="28"/>
      <c r="F21" s="28"/>
      <c r="G21" s="28"/>
      <c r="H21" s="28"/>
      <c r="I21" s="28"/>
      <c r="J21" s="28"/>
      <c r="K21" s="28"/>
      <c r="L21" s="28"/>
      <c r="M21" s="28"/>
    </row>
    <row r="22" spans="1:13" ht="13.5" thickBot="1" x14ac:dyDescent="0.25">
      <c r="A22" s="36" t="s">
        <v>12</v>
      </c>
      <c r="B22" s="37">
        <f>AVERAGE(B21)</f>
        <v>4599.3499999999995</v>
      </c>
      <c r="C22" s="37">
        <f>AVERAGE($B21:C21)</f>
        <v>4599.2999999999993</v>
      </c>
      <c r="D22" s="37">
        <f>AVERAGE($B21:D21)</f>
        <v>4429.4866666666667</v>
      </c>
      <c r="E22" s="37"/>
      <c r="F22" s="37"/>
      <c r="G22" s="37"/>
      <c r="H22" s="37"/>
      <c r="I22" s="37"/>
      <c r="J22" s="37"/>
      <c r="K22" s="37"/>
      <c r="L22" s="37"/>
      <c r="M22" s="37"/>
    </row>
    <row r="23" spans="1:13" ht="13.5" thickBot="1" x14ac:dyDescent="0.25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"/>
  <sheetViews>
    <sheetView zoomScaleNormal="100" workbookViewId="0">
      <selection activeCell="F26" sqref="F26"/>
    </sheetView>
  </sheetViews>
  <sheetFormatPr defaultRowHeight="12.75" x14ac:dyDescent="0.2"/>
  <cols>
    <col min="1" max="1" width="68.85546875" style="2" customWidth="1"/>
    <col min="2" max="2" width="9.28515625" style="10" customWidth="1"/>
    <col min="3" max="3" width="10.42578125" style="10" customWidth="1"/>
    <col min="4" max="4" width="11.140625" style="11" customWidth="1"/>
    <col min="5" max="5" width="9" style="11" bestFit="1" customWidth="1"/>
    <col min="6" max="6" width="10.85546875" style="11" customWidth="1"/>
    <col min="7" max="7" width="9.28515625" style="11" customWidth="1"/>
    <col min="8" max="8" width="9.42578125" style="11" customWidth="1"/>
    <col min="9" max="9" width="9" style="11" bestFit="1" customWidth="1"/>
    <col min="10" max="10" width="9.7109375" style="11" customWidth="1"/>
    <col min="11" max="11" width="9.5703125" style="11" customWidth="1"/>
    <col min="12" max="12" width="11.7109375" style="11" customWidth="1"/>
    <col min="13" max="13" width="13" style="11" customWidth="1"/>
    <col min="14" max="16384" width="9.140625" style="4"/>
  </cols>
  <sheetData>
    <row r="1" spans="1:13" s="1" customFormat="1" ht="21.75" thickBot="1" x14ac:dyDescent="0.35">
      <c r="A1" s="47" t="s">
        <v>19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9"/>
    </row>
    <row r="2" spans="1:13" ht="21.75" thickBot="1" x14ac:dyDescent="0.25">
      <c r="A2" s="47" t="s">
        <v>73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9"/>
    </row>
    <row r="3" spans="1:13" s="5" customFormat="1" ht="11.25" x14ac:dyDescent="0.2">
      <c r="A3" s="50" t="s">
        <v>0</v>
      </c>
      <c r="B3" s="52" t="s">
        <v>1</v>
      </c>
      <c r="C3" s="52" t="s">
        <v>2</v>
      </c>
      <c r="D3" s="52" t="s">
        <v>3</v>
      </c>
      <c r="E3" s="52" t="s">
        <v>4</v>
      </c>
      <c r="F3" s="52" t="s">
        <v>5</v>
      </c>
      <c r="G3" s="52" t="s">
        <v>6</v>
      </c>
      <c r="H3" s="52" t="s">
        <v>7</v>
      </c>
      <c r="I3" s="52" t="s">
        <v>16</v>
      </c>
      <c r="J3" s="52" t="s">
        <v>8</v>
      </c>
      <c r="K3" s="52" t="s">
        <v>9</v>
      </c>
      <c r="L3" s="52" t="s">
        <v>10</v>
      </c>
      <c r="M3" s="52" t="s">
        <v>11</v>
      </c>
    </row>
    <row r="4" spans="1:13" ht="11.25" x14ac:dyDescent="0.2">
      <c r="A4" s="51"/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</row>
    <row r="5" spans="1:13" x14ac:dyDescent="0.2">
      <c r="A5" s="7" t="s">
        <v>20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</row>
    <row r="6" spans="1:13" x14ac:dyDescent="0.2">
      <c r="A6" s="31" t="s">
        <v>21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3" x14ac:dyDescent="0.2">
      <c r="A7" s="31" t="s">
        <v>22</v>
      </c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</row>
    <row r="8" spans="1:13" x14ac:dyDescent="0.2">
      <c r="A8" s="31" t="s">
        <v>23</v>
      </c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</row>
    <row r="9" spans="1:13" x14ac:dyDescent="0.2">
      <c r="A9" s="31" t="s">
        <v>24</v>
      </c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3" x14ac:dyDescent="0.2">
      <c r="A10" s="31" t="s">
        <v>25</v>
      </c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3" x14ac:dyDescent="0.2">
      <c r="A11" s="7" t="s">
        <v>26</v>
      </c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</row>
    <row r="12" spans="1:13" s="6" customFormat="1" x14ac:dyDescent="0.2">
      <c r="A12" s="8" t="s">
        <v>27</v>
      </c>
      <c r="B12" s="32"/>
      <c r="C12" s="32"/>
      <c r="D12" s="33"/>
      <c r="E12" s="33"/>
      <c r="F12" s="33"/>
      <c r="G12" s="33"/>
      <c r="H12" s="33"/>
      <c r="I12" s="34"/>
      <c r="J12" s="33"/>
      <c r="K12" s="33"/>
      <c r="L12" s="33"/>
      <c r="M12" s="33"/>
    </row>
    <row r="13" spans="1:13" s="12" customFormat="1" x14ac:dyDescent="0.2">
      <c r="A13" s="8" t="s">
        <v>28</v>
      </c>
      <c r="B13" s="32"/>
      <c r="C13" s="32"/>
      <c r="D13" s="33"/>
      <c r="E13" s="33"/>
      <c r="F13" s="33"/>
      <c r="G13" s="33"/>
      <c r="H13" s="33"/>
      <c r="I13" s="33"/>
      <c r="J13" s="33"/>
      <c r="K13" s="33"/>
      <c r="L13" s="33"/>
      <c r="M13" s="33"/>
    </row>
    <row r="14" spans="1:13" s="12" customFormat="1" x14ac:dyDescent="0.2">
      <c r="A14" s="8" t="s">
        <v>29</v>
      </c>
      <c r="B14" s="32"/>
      <c r="C14" s="32"/>
      <c r="D14" s="33"/>
      <c r="E14" s="33"/>
      <c r="F14" s="33"/>
      <c r="G14" s="33"/>
      <c r="H14" s="33"/>
      <c r="I14" s="33"/>
      <c r="J14" s="33"/>
      <c r="K14" s="33"/>
      <c r="L14" s="33"/>
      <c r="M14" s="33"/>
    </row>
    <row r="15" spans="1:13" s="12" customFormat="1" x14ac:dyDescent="0.2">
      <c r="A15" s="9" t="s">
        <v>30</v>
      </c>
      <c r="B15" s="32"/>
      <c r="C15" s="32">
        <f>92.55+249.67</f>
        <v>342.21999999999997</v>
      </c>
      <c r="D15" s="32">
        <f>663.34+960.25</f>
        <v>1623.5900000000001</v>
      </c>
      <c r="E15" s="32"/>
      <c r="F15" s="32"/>
      <c r="G15" s="32"/>
      <c r="H15" s="32"/>
      <c r="I15" s="32"/>
      <c r="J15" s="32"/>
      <c r="K15" s="32"/>
      <c r="L15" s="32"/>
      <c r="M15" s="32"/>
    </row>
    <row r="16" spans="1:13" s="6" customFormat="1" x14ac:dyDescent="0.2">
      <c r="A16" s="8" t="s">
        <v>31</v>
      </c>
      <c r="B16" s="32"/>
      <c r="C16" s="30">
        <v>1189.9000000000001</v>
      </c>
      <c r="D16" s="33"/>
      <c r="E16" s="33"/>
      <c r="F16" s="33"/>
      <c r="G16" s="33"/>
      <c r="H16" s="33"/>
      <c r="I16" s="33"/>
      <c r="J16" s="33"/>
      <c r="K16" s="33"/>
      <c r="L16" s="33"/>
      <c r="M16" s="33"/>
    </row>
    <row r="17" spans="1:13" x14ac:dyDescent="0.2">
      <c r="A17" s="8" t="s">
        <v>32</v>
      </c>
      <c r="B17" s="32"/>
      <c r="C17" s="30"/>
      <c r="D17" s="33"/>
      <c r="E17" s="33"/>
      <c r="F17" s="33"/>
      <c r="G17" s="33"/>
      <c r="H17" s="33"/>
      <c r="I17" s="33"/>
      <c r="J17" s="33"/>
      <c r="K17" s="33"/>
      <c r="L17" s="33"/>
      <c r="M17" s="33"/>
    </row>
    <row r="18" spans="1:13" ht="13.5" thickBot="1" x14ac:dyDescent="0.25">
      <c r="A18" s="14" t="s">
        <v>33</v>
      </c>
      <c r="B18" s="35"/>
      <c r="C18" s="30"/>
      <c r="D18" s="32"/>
      <c r="E18" s="32"/>
      <c r="F18" s="32"/>
      <c r="G18" s="32"/>
      <c r="H18" s="32"/>
      <c r="I18" s="32"/>
      <c r="J18" s="32"/>
      <c r="K18" s="32"/>
      <c r="L18" s="32"/>
      <c r="M18" s="32"/>
    </row>
    <row r="19" spans="1:13" ht="13.5" thickBot="1" x14ac:dyDescent="0.25">
      <c r="A19" s="27" t="s">
        <v>34</v>
      </c>
      <c r="B19" s="28" t="s">
        <v>35</v>
      </c>
      <c r="C19" s="28">
        <f>SUM(C5:C18)</f>
        <v>1532.1200000000001</v>
      </c>
      <c r="D19" s="28">
        <f>SUM(D5:D18)</f>
        <v>1623.5900000000001</v>
      </c>
      <c r="E19" s="28"/>
      <c r="F19" s="28"/>
      <c r="G19" s="28"/>
      <c r="H19" s="28"/>
      <c r="I19" s="28"/>
      <c r="J19" s="28"/>
      <c r="K19" s="28"/>
      <c r="L19" s="28"/>
      <c r="M19" s="28"/>
    </row>
    <row r="20" spans="1:13" ht="13.5" thickBot="1" x14ac:dyDescent="0.25">
      <c r="A20" s="36" t="s">
        <v>14</v>
      </c>
      <c r="B20" s="29"/>
      <c r="C20" s="32"/>
      <c r="D20" s="32">
        <v>663.34</v>
      </c>
      <c r="E20" s="32"/>
      <c r="F20" s="32"/>
      <c r="G20" s="32"/>
      <c r="H20" s="32"/>
      <c r="I20" s="32"/>
      <c r="J20" s="32"/>
      <c r="K20" s="32"/>
      <c r="L20" s="32"/>
      <c r="M20" s="32"/>
    </row>
    <row r="21" spans="1:13" ht="13.5" thickBot="1" x14ac:dyDescent="0.25">
      <c r="A21" s="27" t="s">
        <v>15</v>
      </c>
      <c r="B21" s="28">
        <v>0</v>
      </c>
      <c r="C21" s="28">
        <f>C19-C20</f>
        <v>1532.1200000000001</v>
      </c>
      <c r="D21" s="28">
        <f>D19-D20</f>
        <v>960.25000000000011</v>
      </c>
      <c r="E21" s="28"/>
      <c r="F21" s="28"/>
      <c r="G21" s="28"/>
      <c r="H21" s="28"/>
      <c r="I21" s="28"/>
      <c r="J21" s="28"/>
      <c r="K21" s="28"/>
      <c r="L21" s="28"/>
      <c r="M21" s="28"/>
    </row>
    <row r="22" spans="1:13" ht="13.5" thickBot="1" x14ac:dyDescent="0.25">
      <c r="A22" s="36" t="s">
        <v>12</v>
      </c>
      <c r="B22" s="37"/>
      <c r="C22" s="37">
        <f>AVERAGE($B21:C21)</f>
        <v>766.06000000000006</v>
      </c>
      <c r="D22" s="37">
        <f>AVERAGE($B21:D21)</f>
        <v>830.79000000000008</v>
      </c>
      <c r="E22" s="37"/>
      <c r="F22" s="37"/>
      <c r="G22" s="37"/>
      <c r="H22" s="37"/>
      <c r="I22" s="37"/>
      <c r="J22" s="37"/>
      <c r="K22" s="37"/>
      <c r="L22" s="37"/>
      <c r="M22" s="37"/>
    </row>
    <row r="23" spans="1:13" ht="13.5" thickBot="1" x14ac:dyDescent="0.25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ht="15" x14ac:dyDescent="0.25">
      <c r="A24"/>
      <c r="B24" s="15"/>
      <c r="C24" s="15"/>
      <c r="D24" s="16"/>
      <c r="E24" s="16"/>
      <c r="F24" s="16"/>
      <c r="G24" s="16"/>
      <c r="H24" s="16"/>
      <c r="I24" s="16"/>
      <c r="J24" s="16"/>
      <c r="K24" s="16"/>
      <c r="L24" s="16"/>
      <c r="M24" s="16"/>
    </row>
    <row r="25" spans="1:13" x14ac:dyDescent="0.2">
      <c r="B25" s="10" t="s">
        <v>18</v>
      </c>
    </row>
    <row r="33" spans="13:13" x14ac:dyDescent="0.2">
      <c r="M33" s="11" t="s">
        <v>17</v>
      </c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zoomScaleNormal="100" workbookViewId="0">
      <selection activeCell="E5" sqref="E5"/>
    </sheetView>
  </sheetViews>
  <sheetFormatPr defaultRowHeight="12.75" x14ac:dyDescent="0.2"/>
  <cols>
    <col min="1" max="1" width="64.5703125" style="21" customWidth="1"/>
    <col min="2" max="2" width="10.85546875" style="15" customWidth="1"/>
    <col min="3" max="3" width="9" style="15" bestFit="1" customWidth="1"/>
    <col min="4" max="13" width="9" style="16" bestFit="1" customWidth="1"/>
    <col min="14" max="16384" width="9.140625" style="18"/>
  </cols>
  <sheetData>
    <row r="1" spans="1:13" s="17" customFormat="1" ht="21.75" thickBot="1" x14ac:dyDescent="0.35">
      <c r="A1" s="47" t="s">
        <v>19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9"/>
    </row>
    <row r="2" spans="1:13" ht="21.75" thickBot="1" x14ac:dyDescent="0.25">
      <c r="A2" s="47" t="s">
        <v>67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9"/>
    </row>
    <row r="3" spans="1:13" ht="11.25" x14ac:dyDescent="0.2">
      <c r="A3" s="50" t="s">
        <v>0</v>
      </c>
      <c r="B3" s="52" t="s">
        <v>1</v>
      </c>
      <c r="C3" s="52" t="s">
        <v>2</v>
      </c>
      <c r="D3" s="52" t="s">
        <v>3</v>
      </c>
      <c r="E3" s="52" t="s">
        <v>4</v>
      </c>
      <c r="F3" s="52" t="s">
        <v>5</v>
      </c>
      <c r="G3" s="52" t="s">
        <v>6</v>
      </c>
      <c r="H3" s="52" t="s">
        <v>7</v>
      </c>
      <c r="I3" s="52" t="s">
        <v>16</v>
      </c>
      <c r="J3" s="52" t="s">
        <v>8</v>
      </c>
      <c r="K3" s="52" t="s">
        <v>9</v>
      </c>
      <c r="L3" s="52" t="s">
        <v>10</v>
      </c>
      <c r="M3" s="52" t="s">
        <v>11</v>
      </c>
    </row>
    <row r="4" spans="1:13" ht="11.25" x14ac:dyDescent="0.2">
      <c r="A4" s="51"/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</row>
    <row r="5" spans="1:13" x14ac:dyDescent="0.2">
      <c r="A5" s="7" t="s">
        <v>20</v>
      </c>
      <c r="B5" s="30">
        <v>900</v>
      </c>
      <c r="C5" s="30">
        <v>900</v>
      </c>
      <c r="D5" s="30">
        <v>900</v>
      </c>
      <c r="E5" s="30"/>
      <c r="F5" s="30"/>
      <c r="G5" s="30"/>
      <c r="H5" s="30"/>
      <c r="I5" s="30"/>
      <c r="J5" s="30"/>
      <c r="K5" s="30"/>
      <c r="L5" s="30"/>
      <c r="M5" s="30"/>
    </row>
    <row r="6" spans="1:13" x14ac:dyDescent="0.2">
      <c r="A6" s="31" t="s">
        <v>21</v>
      </c>
      <c r="B6" s="30">
        <v>0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3" x14ac:dyDescent="0.2">
      <c r="A7" s="31" t="s">
        <v>22</v>
      </c>
      <c r="B7" s="30">
        <v>0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</row>
    <row r="8" spans="1:13" x14ac:dyDescent="0.2">
      <c r="A8" s="31" t="s">
        <v>23</v>
      </c>
      <c r="B8" s="30">
        <v>0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</row>
    <row r="9" spans="1:13" x14ac:dyDescent="0.2">
      <c r="A9" s="31" t="s">
        <v>24</v>
      </c>
      <c r="B9" s="30">
        <v>0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3" x14ac:dyDescent="0.2">
      <c r="A10" s="31" t="s">
        <v>25</v>
      </c>
      <c r="B10" s="30">
        <v>0</v>
      </c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3" s="22" customFormat="1" x14ac:dyDescent="0.2">
      <c r="A11" s="7" t="s">
        <v>26</v>
      </c>
      <c r="B11" s="30">
        <v>0</v>
      </c>
      <c r="C11" s="30"/>
      <c r="D11" s="30"/>
      <c r="E11" s="30"/>
      <c r="F11" s="30"/>
      <c r="G11" s="32"/>
      <c r="H11" s="32"/>
      <c r="I11" s="32"/>
      <c r="J11" s="32"/>
      <c r="K11" s="32"/>
      <c r="L11" s="32"/>
      <c r="M11" s="32"/>
    </row>
    <row r="12" spans="1:13" s="20" customFormat="1" x14ac:dyDescent="0.2">
      <c r="A12" s="8" t="s">
        <v>27</v>
      </c>
      <c r="B12" s="30">
        <v>3915</v>
      </c>
      <c r="C12" s="30">
        <f>2380+1280</f>
        <v>3660</v>
      </c>
      <c r="D12" s="30"/>
      <c r="E12" s="30"/>
      <c r="F12" s="30"/>
      <c r="G12" s="33"/>
      <c r="H12" s="33"/>
      <c r="I12" s="34"/>
      <c r="J12" s="33"/>
      <c r="K12" s="33"/>
      <c r="L12" s="33"/>
      <c r="M12" s="33"/>
    </row>
    <row r="13" spans="1:13" s="22" customFormat="1" x14ac:dyDescent="0.2">
      <c r="A13" s="8" t="s">
        <v>28</v>
      </c>
      <c r="B13" s="30">
        <v>0</v>
      </c>
      <c r="C13" s="30"/>
      <c r="D13" s="30"/>
      <c r="E13" s="30"/>
      <c r="F13" s="30"/>
      <c r="G13" s="33"/>
      <c r="H13" s="33"/>
      <c r="I13" s="33"/>
      <c r="J13" s="33"/>
      <c r="K13" s="33"/>
      <c r="L13" s="33"/>
      <c r="M13" s="33"/>
    </row>
    <row r="14" spans="1:13" s="20" customFormat="1" x14ac:dyDescent="0.2">
      <c r="A14" s="8" t="s">
        <v>29</v>
      </c>
      <c r="B14" s="30">
        <v>0</v>
      </c>
      <c r="C14" s="30"/>
      <c r="D14" s="30">
        <v>4450</v>
      </c>
      <c r="E14" s="33"/>
      <c r="F14" s="33"/>
      <c r="G14" s="33"/>
      <c r="H14" s="33"/>
      <c r="I14" s="33"/>
      <c r="J14" s="33"/>
      <c r="K14" s="33"/>
      <c r="L14" s="33"/>
      <c r="M14" s="33"/>
    </row>
    <row r="15" spans="1:13" s="20" customFormat="1" x14ac:dyDescent="0.2">
      <c r="A15" s="9" t="s">
        <v>30</v>
      </c>
      <c r="B15" s="30">
        <v>0</v>
      </c>
      <c r="C15" s="30"/>
      <c r="D15" s="30"/>
      <c r="E15" s="30"/>
      <c r="F15" s="30"/>
      <c r="G15" s="32"/>
      <c r="H15" s="32"/>
      <c r="I15" s="32"/>
      <c r="J15" s="32"/>
      <c r="K15" s="32"/>
      <c r="L15" s="32"/>
      <c r="M15" s="32"/>
    </row>
    <row r="16" spans="1:13" x14ac:dyDescent="0.2">
      <c r="A16" s="8" t="s">
        <v>31</v>
      </c>
      <c r="B16" s="30">
        <v>0</v>
      </c>
      <c r="C16" s="30"/>
      <c r="D16" s="30"/>
      <c r="E16" s="30"/>
      <c r="F16" s="30"/>
      <c r="G16" s="33"/>
      <c r="H16" s="33"/>
      <c r="I16" s="33"/>
      <c r="J16" s="33"/>
      <c r="K16" s="33"/>
      <c r="L16" s="33"/>
      <c r="M16" s="33"/>
    </row>
    <row r="17" spans="1:13" x14ac:dyDescent="0.2">
      <c r="A17" s="8" t="s">
        <v>32</v>
      </c>
      <c r="B17" s="30">
        <v>0</v>
      </c>
      <c r="C17" s="30"/>
      <c r="D17" s="30"/>
      <c r="E17" s="30"/>
      <c r="F17" s="30"/>
      <c r="G17" s="33"/>
      <c r="H17" s="33"/>
      <c r="I17" s="33"/>
      <c r="J17" s="33"/>
      <c r="K17" s="33"/>
      <c r="L17" s="33"/>
      <c r="M17" s="33"/>
    </row>
    <row r="18" spans="1:13" ht="13.5" thickBot="1" x14ac:dyDescent="0.25">
      <c r="A18" s="14" t="s">
        <v>33</v>
      </c>
      <c r="B18" s="35"/>
      <c r="C18" s="32"/>
      <c r="D18" s="30"/>
      <c r="E18" s="30"/>
      <c r="F18" s="30"/>
      <c r="G18" s="32"/>
      <c r="H18" s="32"/>
      <c r="I18" s="32"/>
      <c r="J18" s="32"/>
      <c r="K18" s="32"/>
      <c r="L18" s="32"/>
      <c r="M18" s="32"/>
    </row>
    <row r="19" spans="1:13" ht="13.5" thickBot="1" x14ac:dyDescent="0.25">
      <c r="A19" s="27" t="s">
        <v>34</v>
      </c>
      <c r="B19" s="28">
        <f>SUM(B5:B18)</f>
        <v>4815</v>
      </c>
      <c r="C19" s="28">
        <f>SUM(C5:C18)</f>
        <v>4560</v>
      </c>
      <c r="D19" s="28">
        <f>SUM(D5:D18)</f>
        <v>5350</v>
      </c>
      <c r="E19" s="28"/>
      <c r="F19" s="28"/>
      <c r="G19" s="28"/>
      <c r="H19" s="28"/>
      <c r="I19" s="28"/>
      <c r="J19" s="28"/>
      <c r="K19" s="28"/>
      <c r="L19" s="28"/>
      <c r="M19" s="28"/>
    </row>
    <row r="20" spans="1:13" ht="13.5" thickBot="1" x14ac:dyDescent="0.25">
      <c r="A20" s="36" t="s">
        <v>14</v>
      </c>
      <c r="B20" s="29">
        <v>215</v>
      </c>
      <c r="C20" s="32"/>
      <c r="D20" s="32">
        <v>750</v>
      </c>
      <c r="E20" s="32"/>
      <c r="F20" s="32"/>
      <c r="G20" s="32"/>
      <c r="H20" s="32"/>
      <c r="I20" s="32"/>
      <c r="J20" s="32"/>
      <c r="K20" s="32"/>
      <c r="L20" s="32"/>
      <c r="M20" s="32"/>
    </row>
    <row r="21" spans="1:13" ht="13.5" thickBot="1" x14ac:dyDescent="0.25">
      <c r="A21" s="27" t="s">
        <v>15</v>
      </c>
      <c r="B21" s="28">
        <f>B19-B20</f>
        <v>4600</v>
      </c>
      <c r="C21" s="28">
        <f>C19-C20</f>
        <v>4560</v>
      </c>
      <c r="D21" s="28">
        <f>D19-D20</f>
        <v>4600</v>
      </c>
      <c r="E21" s="28"/>
      <c r="F21" s="28"/>
      <c r="G21" s="28"/>
      <c r="H21" s="28"/>
      <c r="I21" s="28"/>
      <c r="J21" s="28"/>
      <c r="K21" s="28"/>
      <c r="L21" s="28"/>
      <c r="M21" s="28"/>
    </row>
    <row r="22" spans="1:13" ht="13.5" thickBot="1" x14ac:dyDescent="0.25">
      <c r="A22" s="36" t="s">
        <v>12</v>
      </c>
      <c r="B22" s="37">
        <f>AVERAGE(B21)</f>
        <v>4600</v>
      </c>
      <c r="C22" s="37">
        <f>AVERAGE($B21:C21)</f>
        <v>4580</v>
      </c>
      <c r="D22" s="37">
        <f>AVERAGE($B21:D21)</f>
        <v>4586.666666666667</v>
      </c>
      <c r="E22" s="37"/>
      <c r="F22" s="37"/>
      <c r="G22" s="37"/>
      <c r="H22" s="37"/>
      <c r="I22" s="37"/>
      <c r="J22" s="37"/>
      <c r="K22" s="37"/>
      <c r="L22" s="37"/>
      <c r="M22" s="37"/>
    </row>
    <row r="23" spans="1:13" ht="13.5" thickBot="1" x14ac:dyDescent="0.25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ht="15" x14ac:dyDescent="0.25">
      <c r="A24"/>
    </row>
  </sheetData>
  <mergeCells count="15">
    <mergeCell ref="J3:J4"/>
    <mergeCell ref="K3:K4"/>
    <mergeCell ref="L3:L4"/>
    <mergeCell ref="M3:M4"/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zoomScaleNormal="100" workbookViewId="0">
      <selection activeCell="D24" sqref="D24"/>
    </sheetView>
  </sheetViews>
  <sheetFormatPr defaultRowHeight="12.75" x14ac:dyDescent="0.2"/>
  <cols>
    <col min="1" max="1" width="60.7109375" style="21" customWidth="1"/>
    <col min="2" max="3" width="9" style="15" bestFit="1" customWidth="1"/>
    <col min="4" max="7" width="9" style="16" bestFit="1" customWidth="1"/>
    <col min="8" max="8" width="8.85546875" style="16" bestFit="1" customWidth="1"/>
    <col min="9" max="10" width="9" style="16" bestFit="1" customWidth="1"/>
    <col min="11" max="11" width="8.85546875" style="16" customWidth="1"/>
    <col min="12" max="13" width="9" style="16" bestFit="1" customWidth="1"/>
    <col min="14" max="16384" width="9.140625" style="18"/>
  </cols>
  <sheetData>
    <row r="1" spans="1:13" s="17" customFormat="1" ht="21.75" thickBot="1" x14ac:dyDescent="0.35">
      <c r="A1" s="47" t="s">
        <v>19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9"/>
    </row>
    <row r="2" spans="1:13" ht="21.75" thickBot="1" x14ac:dyDescent="0.25">
      <c r="A2" s="47" t="s">
        <v>59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9"/>
    </row>
    <row r="3" spans="1:13" ht="11.25" x14ac:dyDescent="0.2">
      <c r="A3" s="50" t="s">
        <v>0</v>
      </c>
      <c r="B3" s="52" t="s">
        <v>1</v>
      </c>
      <c r="C3" s="52" t="s">
        <v>2</v>
      </c>
      <c r="D3" s="52" t="s">
        <v>3</v>
      </c>
      <c r="E3" s="52" t="s">
        <v>4</v>
      </c>
      <c r="F3" s="52" t="s">
        <v>5</v>
      </c>
      <c r="G3" s="52" t="s">
        <v>6</v>
      </c>
      <c r="H3" s="52" t="s">
        <v>7</v>
      </c>
      <c r="I3" s="52" t="s">
        <v>16</v>
      </c>
      <c r="J3" s="52" t="s">
        <v>8</v>
      </c>
      <c r="K3" s="52" t="s">
        <v>9</v>
      </c>
      <c r="L3" s="52" t="s">
        <v>10</v>
      </c>
      <c r="M3" s="52" t="s">
        <v>11</v>
      </c>
    </row>
    <row r="4" spans="1:13" ht="11.25" x14ac:dyDescent="0.2">
      <c r="A4" s="51"/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</row>
    <row r="5" spans="1:13" x14ac:dyDescent="0.2">
      <c r="A5" s="7" t="s">
        <v>20</v>
      </c>
      <c r="B5" s="30">
        <v>4000</v>
      </c>
      <c r="C5" s="30">
        <v>4000</v>
      </c>
      <c r="D5" s="30">
        <v>4000</v>
      </c>
      <c r="E5" s="30"/>
      <c r="F5" s="30"/>
      <c r="G5" s="30"/>
      <c r="H5" s="30"/>
      <c r="I5" s="30"/>
      <c r="J5" s="30"/>
      <c r="K5" s="30"/>
      <c r="L5" s="30"/>
      <c r="M5" s="30"/>
    </row>
    <row r="6" spans="1:13" x14ac:dyDescent="0.2">
      <c r="A6" s="31" t="s">
        <v>21</v>
      </c>
      <c r="B6" s="30">
        <v>0</v>
      </c>
      <c r="C6" s="30">
        <v>0</v>
      </c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3" x14ac:dyDescent="0.2">
      <c r="A7" s="31" t="s">
        <v>22</v>
      </c>
      <c r="B7" s="30">
        <v>318.62</v>
      </c>
      <c r="C7" s="30">
        <v>562.55999999999995</v>
      </c>
      <c r="D7" s="30">
        <v>463.6</v>
      </c>
      <c r="E7" s="30"/>
      <c r="F7" s="30"/>
      <c r="G7" s="30"/>
      <c r="H7" s="30"/>
      <c r="I7" s="30"/>
      <c r="J7" s="30"/>
      <c r="K7" s="30"/>
      <c r="L7" s="30"/>
      <c r="M7" s="30"/>
    </row>
    <row r="8" spans="1:13" x14ac:dyDescent="0.2">
      <c r="A8" s="31" t="s">
        <v>23</v>
      </c>
      <c r="B8" s="30">
        <v>179.78</v>
      </c>
      <c r="C8" s="30">
        <v>179.78</v>
      </c>
      <c r="D8" s="30">
        <v>90.87</v>
      </c>
      <c r="E8" s="30"/>
      <c r="F8" s="30"/>
      <c r="G8" s="30"/>
      <c r="H8" s="30"/>
      <c r="I8" s="30"/>
      <c r="J8" s="30"/>
      <c r="K8" s="30"/>
      <c r="L8" s="30"/>
      <c r="M8" s="30"/>
    </row>
    <row r="9" spans="1:13" x14ac:dyDescent="0.2">
      <c r="A9" s="31" t="s">
        <v>24</v>
      </c>
      <c r="B9" s="30">
        <v>368.52</v>
      </c>
      <c r="C9" s="30">
        <v>368.52</v>
      </c>
      <c r="D9" s="30">
        <v>368.52</v>
      </c>
      <c r="E9" s="30"/>
      <c r="F9" s="30"/>
      <c r="G9" s="30"/>
      <c r="H9" s="30"/>
      <c r="I9" s="30"/>
      <c r="J9" s="30"/>
      <c r="K9" s="30"/>
      <c r="L9" s="30"/>
      <c r="M9" s="30"/>
    </row>
    <row r="10" spans="1:13" x14ac:dyDescent="0.2">
      <c r="A10" s="31" t="s">
        <v>25</v>
      </c>
      <c r="B10" s="30">
        <v>153.58000000000001</v>
      </c>
      <c r="C10" s="30">
        <v>368.44</v>
      </c>
      <c r="D10" s="30">
        <v>362.76</v>
      </c>
      <c r="E10" s="30"/>
      <c r="F10" s="30"/>
      <c r="G10" s="30"/>
      <c r="H10" s="30"/>
      <c r="I10" s="30"/>
      <c r="J10" s="30"/>
      <c r="K10" s="30"/>
      <c r="L10" s="30"/>
      <c r="M10" s="30"/>
    </row>
    <row r="11" spans="1:13" s="22" customFormat="1" x14ac:dyDescent="0.2">
      <c r="A11" s="7" t="s">
        <v>26</v>
      </c>
      <c r="B11" s="32"/>
      <c r="C11" s="32">
        <v>0</v>
      </c>
      <c r="D11" s="30">
        <v>0</v>
      </c>
      <c r="E11" s="30">
        <v>0</v>
      </c>
      <c r="F11" s="30">
        <v>0</v>
      </c>
      <c r="G11" s="32"/>
      <c r="H11" s="32"/>
      <c r="I11" s="32"/>
      <c r="J11" s="32"/>
      <c r="K11" s="32"/>
      <c r="L11" s="32"/>
      <c r="M11" s="32"/>
    </row>
    <row r="12" spans="1:13" s="20" customFormat="1" x14ac:dyDescent="0.2">
      <c r="A12" s="8" t="s">
        <v>27</v>
      </c>
      <c r="B12" s="32"/>
      <c r="C12" s="32">
        <v>0</v>
      </c>
      <c r="D12" s="30">
        <v>0</v>
      </c>
      <c r="E12" s="30">
        <v>0</v>
      </c>
      <c r="F12" s="30">
        <v>0</v>
      </c>
      <c r="G12" s="33"/>
      <c r="H12" s="33"/>
      <c r="I12" s="34"/>
      <c r="J12" s="33"/>
      <c r="K12" s="33"/>
      <c r="L12" s="33"/>
      <c r="M12" s="33"/>
    </row>
    <row r="13" spans="1:13" s="22" customFormat="1" x14ac:dyDescent="0.2">
      <c r="A13" s="8" t="s">
        <v>28</v>
      </c>
      <c r="B13" s="32">
        <v>0</v>
      </c>
      <c r="C13" s="32">
        <v>0</v>
      </c>
      <c r="D13" s="30">
        <v>0</v>
      </c>
      <c r="E13" s="30">
        <v>0</v>
      </c>
      <c r="F13" s="30">
        <v>0</v>
      </c>
      <c r="G13" s="33"/>
      <c r="H13" s="33"/>
      <c r="I13" s="33"/>
      <c r="J13" s="33"/>
      <c r="K13" s="33"/>
      <c r="L13" s="33"/>
      <c r="M13" s="33"/>
    </row>
    <row r="14" spans="1:13" s="20" customFormat="1" x14ac:dyDescent="0.2">
      <c r="A14" s="8" t="s">
        <v>29</v>
      </c>
      <c r="B14" s="32">
        <v>0</v>
      </c>
      <c r="C14" s="32">
        <v>0</v>
      </c>
      <c r="D14" s="30">
        <v>0</v>
      </c>
      <c r="E14" s="30">
        <v>0</v>
      </c>
      <c r="F14" s="30">
        <v>0</v>
      </c>
      <c r="G14" s="33"/>
      <c r="H14" s="33"/>
      <c r="I14" s="33"/>
      <c r="J14" s="33"/>
      <c r="K14" s="33"/>
      <c r="L14" s="33"/>
      <c r="M14" s="33"/>
    </row>
    <row r="15" spans="1:13" s="20" customFormat="1" x14ac:dyDescent="0.2">
      <c r="A15" s="9" t="s">
        <v>30</v>
      </c>
      <c r="B15" s="32">
        <v>0</v>
      </c>
      <c r="C15" s="32"/>
      <c r="D15" s="30">
        <v>0</v>
      </c>
      <c r="E15" s="32" t="s">
        <v>37</v>
      </c>
      <c r="F15" s="30">
        <v>0</v>
      </c>
      <c r="G15" s="32"/>
      <c r="H15" s="32"/>
      <c r="I15" s="32"/>
      <c r="J15" s="32"/>
      <c r="K15" s="32"/>
      <c r="L15" s="32"/>
      <c r="M15" s="32"/>
    </row>
    <row r="16" spans="1:13" x14ac:dyDescent="0.2">
      <c r="A16" s="8" t="s">
        <v>31</v>
      </c>
      <c r="B16" s="32">
        <v>0</v>
      </c>
      <c r="C16" s="32">
        <v>0</v>
      </c>
      <c r="D16" s="30">
        <v>0</v>
      </c>
      <c r="E16" s="33">
        <v>0</v>
      </c>
      <c r="F16" s="30">
        <v>0</v>
      </c>
      <c r="G16" s="33"/>
      <c r="H16" s="33"/>
      <c r="I16" s="33"/>
      <c r="J16" s="33"/>
      <c r="K16" s="33"/>
      <c r="L16" s="33"/>
      <c r="M16" s="33"/>
    </row>
    <row r="17" spans="1:13" x14ac:dyDescent="0.2">
      <c r="A17" s="8" t="s">
        <v>32</v>
      </c>
      <c r="B17" s="32">
        <v>0</v>
      </c>
      <c r="C17" s="32">
        <v>0</v>
      </c>
      <c r="D17" s="30">
        <v>0</v>
      </c>
      <c r="E17" s="33">
        <v>0</v>
      </c>
      <c r="F17" s="30">
        <v>0</v>
      </c>
      <c r="G17" s="33"/>
      <c r="H17" s="33"/>
      <c r="I17" s="33"/>
      <c r="J17" s="33"/>
      <c r="K17" s="33"/>
      <c r="L17" s="33"/>
      <c r="M17" s="33"/>
    </row>
    <row r="18" spans="1:13" ht="13.5" thickBot="1" x14ac:dyDescent="0.25">
      <c r="A18" s="14" t="s">
        <v>33</v>
      </c>
      <c r="B18" s="35">
        <v>0</v>
      </c>
      <c r="C18" s="32">
        <v>0</v>
      </c>
      <c r="D18" s="30">
        <v>0</v>
      </c>
      <c r="E18" s="32">
        <v>0</v>
      </c>
      <c r="F18" s="30">
        <v>0</v>
      </c>
      <c r="G18" s="32"/>
      <c r="H18" s="32"/>
      <c r="I18" s="32"/>
      <c r="J18" s="32"/>
      <c r="K18" s="32"/>
      <c r="L18" s="32"/>
      <c r="M18" s="32"/>
    </row>
    <row r="19" spans="1:13" ht="13.5" thickBot="1" x14ac:dyDescent="0.25">
      <c r="A19" s="27" t="s">
        <v>34</v>
      </c>
      <c r="B19" s="28">
        <f t="shared" ref="B19:M19" si="0">SUM(B5:B18)</f>
        <v>5020.5</v>
      </c>
      <c r="C19" s="28">
        <f t="shared" si="0"/>
        <v>5479.2999999999984</v>
      </c>
      <c r="D19" s="28">
        <f t="shared" si="0"/>
        <v>5285.75</v>
      </c>
      <c r="E19" s="28">
        <f t="shared" si="0"/>
        <v>0</v>
      </c>
      <c r="F19" s="28">
        <f t="shared" si="0"/>
        <v>0</v>
      </c>
      <c r="G19" s="28">
        <f t="shared" si="0"/>
        <v>0</v>
      </c>
      <c r="H19" s="28">
        <f t="shared" si="0"/>
        <v>0</v>
      </c>
      <c r="I19" s="28">
        <f t="shared" si="0"/>
        <v>0</v>
      </c>
      <c r="J19" s="28">
        <f t="shared" si="0"/>
        <v>0</v>
      </c>
      <c r="K19" s="28">
        <f t="shared" si="0"/>
        <v>0</v>
      </c>
      <c r="L19" s="28">
        <f t="shared" si="0"/>
        <v>0</v>
      </c>
      <c r="M19" s="28">
        <f t="shared" si="0"/>
        <v>0</v>
      </c>
    </row>
    <row r="20" spans="1:13" ht="13.5" thickBot="1" x14ac:dyDescent="0.25">
      <c r="A20" s="36" t="s">
        <v>14</v>
      </c>
      <c r="B20" s="29">
        <v>420.5</v>
      </c>
      <c r="C20" s="32">
        <v>879.3</v>
      </c>
      <c r="D20" s="32">
        <f>4.59+14.07+667.09</f>
        <v>685.75</v>
      </c>
      <c r="E20" s="32"/>
      <c r="F20" s="32"/>
      <c r="G20" s="32"/>
      <c r="H20" s="32"/>
      <c r="I20" s="32"/>
      <c r="J20" s="32"/>
      <c r="K20" s="32"/>
      <c r="L20" s="32"/>
      <c r="M20" s="32"/>
    </row>
    <row r="21" spans="1:13" ht="13.5" thickBot="1" x14ac:dyDescent="0.25">
      <c r="A21" s="27" t="s">
        <v>15</v>
      </c>
      <c r="B21" s="28">
        <f>B19-B20</f>
        <v>4600</v>
      </c>
      <c r="C21" s="28">
        <f t="shared" ref="C21:M21" si="1">C19-C20</f>
        <v>4599.9999999999982</v>
      </c>
      <c r="D21" s="28">
        <f t="shared" si="1"/>
        <v>4600</v>
      </c>
      <c r="E21" s="28">
        <f t="shared" si="1"/>
        <v>0</v>
      </c>
      <c r="F21" s="28">
        <f t="shared" si="1"/>
        <v>0</v>
      </c>
      <c r="G21" s="28">
        <f t="shared" si="1"/>
        <v>0</v>
      </c>
      <c r="H21" s="28">
        <f t="shared" si="1"/>
        <v>0</v>
      </c>
      <c r="I21" s="28">
        <f t="shared" si="1"/>
        <v>0</v>
      </c>
      <c r="J21" s="28">
        <f t="shared" si="1"/>
        <v>0</v>
      </c>
      <c r="K21" s="28">
        <f t="shared" si="1"/>
        <v>0</v>
      </c>
      <c r="L21" s="28">
        <f t="shared" si="1"/>
        <v>0</v>
      </c>
      <c r="M21" s="28">
        <f t="shared" si="1"/>
        <v>0</v>
      </c>
    </row>
    <row r="22" spans="1:13" ht="13.5" thickBot="1" x14ac:dyDescent="0.25">
      <c r="A22" s="36" t="s">
        <v>12</v>
      </c>
      <c r="B22" s="37">
        <f>AVERAGE(B21)</f>
        <v>4600</v>
      </c>
      <c r="C22" s="37">
        <f>AVERAGE($B21:C21)</f>
        <v>4599.9999999999991</v>
      </c>
      <c r="D22" s="37">
        <f>AVERAGE($B21:D21)</f>
        <v>4599.9999999999991</v>
      </c>
      <c r="E22" s="37"/>
      <c r="F22" s="37"/>
      <c r="G22" s="37"/>
      <c r="H22" s="37"/>
      <c r="I22" s="37"/>
      <c r="J22" s="37"/>
      <c r="K22" s="37"/>
      <c r="L22" s="37"/>
      <c r="M22" s="37"/>
    </row>
    <row r="23" spans="1:13" ht="13.5" thickBot="1" x14ac:dyDescent="0.25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ht="15" x14ac:dyDescent="0.25">
      <c r="A24"/>
    </row>
  </sheetData>
  <mergeCells count="15">
    <mergeCell ref="J3:J4"/>
    <mergeCell ref="K3:K4"/>
    <mergeCell ref="L3:L4"/>
    <mergeCell ref="M3:M4"/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zoomScaleNormal="100" workbookViewId="0">
      <selection activeCell="G26" sqref="G26"/>
    </sheetView>
  </sheetViews>
  <sheetFormatPr defaultRowHeight="12.75" x14ac:dyDescent="0.2"/>
  <cols>
    <col min="1" max="1" width="56.42578125" style="2" customWidth="1"/>
    <col min="2" max="2" width="10.140625" style="10" customWidth="1"/>
    <col min="3" max="3" width="9" style="10" customWidth="1"/>
    <col min="4" max="9" width="9" style="11" bestFit="1" customWidth="1"/>
    <col min="10" max="10" width="10" style="11" bestFit="1" customWidth="1"/>
    <col min="11" max="11" width="8.7109375" style="11" customWidth="1"/>
    <col min="12" max="12" width="9" style="11" customWidth="1"/>
    <col min="13" max="13" width="9.5703125" style="11" customWidth="1"/>
    <col min="14" max="16384" width="9.140625" style="4"/>
  </cols>
  <sheetData>
    <row r="1" spans="1:13" s="1" customFormat="1" ht="21.75" thickBot="1" x14ac:dyDescent="0.35">
      <c r="A1" s="47" t="s">
        <v>19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9"/>
    </row>
    <row r="2" spans="1:13" ht="21.75" thickBot="1" x14ac:dyDescent="0.25">
      <c r="A2" s="47" t="s">
        <v>49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9"/>
    </row>
    <row r="3" spans="1:13" s="5" customFormat="1" ht="11.25" x14ac:dyDescent="0.2">
      <c r="A3" s="50" t="s">
        <v>0</v>
      </c>
      <c r="B3" s="52" t="s">
        <v>1</v>
      </c>
      <c r="C3" s="52" t="s">
        <v>2</v>
      </c>
      <c r="D3" s="52" t="s">
        <v>3</v>
      </c>
      <c r="E3" s="52" t="s">
        <v>4</v>
      </c>
      <c r="F3" s="52" t="s">
        <v>5</v>
      </c>
      <c r="G3" s="52" t="s">
        <v>6</v>
      </c>
      <c r="H3" s="52" t="s">
        <v>7</v>
      </c>
      <c r="I3" s="52" t="s">
        <v>16</v>
      </c>
      <c r="J3" s="52" t="s">
        <v>8</v>
      </c>
      <c r="K3" s="52" t="s">
        <v>9</v>
      </c>
      <c r="L3" s="52" t="s">
        <v>10</v>
      </c>
      <c r="M3" s="52" t="s">
        <v>11</v>
      </c>
    </row>
    <row r="4" spans="1:13" ht="11.25" x14ac:dyDescent="0.2">
      <c r="A4" s="51"/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</row>
    <row r="5" spans="1:13" x14ac:dyDescent="0.2">
      <c r="A5" s="7" t="s">
        <v>20</v>
      </c>
      <c r="B5" s="30">
        <v>0</v>
      </c>
      <c r="C5" s="30">
        <v>0</v>
      </c>
      <c r="D5" s="30">
        <v>0</v>
      </c>
      <c r="E5" s="30">
        <v>0</v>
      </c>
      <c r="F5" s="30">
        <v>0</v>
      </c>
      <c r="G5" s="30"/>
      <c r="H5" s="30"/>
      <c r="I5" s="30"/>
      <c r="J5" s="30"/>
      <c r="K5" s="30"/>
      <c r="L5" s="30"/>
      <c r="M5" s="30"/>
    </row>
    <row r="6" spans="1:13" x14ac:dyDescent="0.2">
      <c r="A6" s="31" t="s">
        <v>21</v>
      </c>
      <c r="B6" s="30">
        <v>0</v>
      </c>
      <c r="C6" s="30">
        <v>0</v>
      </c>
      <c r="D6" s="30">
        <v>0</v>
      </c>
      <c r="E6" s="30">
        <v>0</v>
      </c>
      <c r="F6" s="30">
        <v>0</v>
      </c>
      <c r="G6" s="30"/>
      <c r="H6" s="30"/>
      <c r="I6" s="30"/>
      <c r="J6" s="30"/>
      <c r="K6" s="30"/>
      <c r="L6" s="30"/>
      <c r="M6" s="30"/>
    </row>
    <row r="7" spans="1:13" x14ac:dyDescent="0.2">
      <c r="A7" s="31" t="s">
        <v>22</v>
      </c>
      <c r="B7" s="30">
        <v>0</v>
      </c>
      <c r="C7" s="30">
        <v>0</v>
      </c>
      <c r="D7" s="30">
        <v>0</v>
      </c>
      <c r="E7" s="30">
        <v>0</v>
      </c>
      <c r="F7" s="30">
        <v>0</v>
      </c>
      <c r="G7" s="30"/>
      <c r="H7" s="30"/>
      <c r="I7" s="30"/>
      <c r="J7" s="30"/>
      <c r="K7" s="30"/>
      <c r="L7" s="30"/>
      <c r="M7" s="30"/>
    </row>
    <row r="8" spans="1:13" x14ac:dyDescent="0.2">
      <c r="A8" s="31" t="s">
        <v>23</v>
      </c>
      <c r="B8" s="30">
        <v>0</v>
      </c>
      <c r="C8" s="30">
        <v>0</v>
      </c>
      <c r="D8" s="30">
        <v>0</v>
      </c>
      <c r="E8" s="30">
        <v>0</v>
      </c>
      <c r="F8" s="30">
        <v>0</v>
      </c>
      <c r="G8" s="30"/>
      <c r="H8" s="30"/>
      <c r="I8" s="30"/>
      <c r="J8" s="30"/>
      <c r="K8" s="30"/>
      <c r="L8" s="30"/>
      <c r="M8" s="30"/>
    </row>
    <row r="9" spans="1:13" x14ac:dyDescent="0.2">
      <c r="A9" s="31" t="s">
        <v>24</v>
      </c>
      <c r="B9" s="30">
        <v>0</v>
      </c>
      <c r="C9" s="30">
        <v>0</v>
      </c>
      <c r="D9" s="30">
        <v>0</v>
      </c>
      <c r="E9" s="30">
        <v>0</v>
      </c>
      <c r="F9" s="30">
        <v>0</v>
      </c>
      <c r="G9" s="30"/>
      <c r="H9" s="30"/>
      <c r="I9" s="30"/>
      <c r="J9" s="30"/>
      <c r="K9" s="30"/>
      <c r="L9" s="30"/>
      <c r="M9" s="30"/>
    </row>
    <row r="10" spans="1:13" x14ac:dyDescent="0.2">
      <c r="A10" s="31" t="s">
        <v>25</v>
      </c>
      <c r="B10" s="30">
        <v>0</v>
      </c>
      <c r="C10" s="30">
        <v>0</v>
      </c>
      <c r="D10" s="30">
        <v>0</v>
      </c>
      <c r="E10" s="30">
        <v>0</v>
      </c>
      <c r="F10" s="30">
        <v>0</v>
      </c>
      <c r="G10" s="30"/>
      <c r="H10" s="30"/>
      <c r="I10" s="30"/>
      <c r="J10" s="30"/>
      <c r="K10" s="30"/>
      <c r="L10" s="30"/>
      <c r="M10" s="30"/>
    </row>
    <row r="11" spans="1:13" x14ac:dyDescent="0.2">
      <c r="A11" s="7" t="s">
        <v>26</v>
      </c>
      <c r="B11" s="32">
        <v>0</v>
      </c>
      <c r="C11" s="32">
        <v>0</v>
      </c>
      <c r="D11" s="32">
        <v>0</v>
      </c>
      <c r="E11" s="30">
        <v>0</v>
      </c>
      <c r="F11" s="30">
        <v>0</v>
      </c>
      <c r="G11" s="32"/>
      <c r="H11" s="32"/>
      <c r="I11" s="32"/>
      <c r="J11" s="32"/>
      <c r="K11" s="32"/>
      <c r="L11" s="32"/>
      <c r="M11" s="32"/>
    </row>
    <row r="12" spans="1:13" s="12" customFormat="1" x14ac:dyDescent="0.2">
      <c r="A12" s="8" t="s">
        <v>27</v>
      </c>
      <c r="B12" s="32">
        <v>0</v>
      </c>
      <c r="C12" s="32">
        <v>0</v>
      </c>
      <c r="D12" s="32">
        <v>0</v>
      </c>
      <c r="E12" s="33"/>
      <c r="F12" s="33"/>
      <c r="G12" s="33"/>
      <c r="H12" s="33"/>
      <c r="I12" s="34"/>
      <c r="J12" s="33"/>
      <c r="K12" s="33"/>
      <c r="L12" s="33"/>
      <c r="M12" s="33"/>
    </row>
    <row r="13" spans="1:13" s="6" customFormat="1" x14ac:dyDescent="0.2">
      <c r="A13" s="8" t="s">
        <v>28</v>
      </c>
      <c r="B13" s="32">
        <v>0</v>
      </c>
      <c r="C13" s="32">
        <v>0</v>
      </c>
      <c r="D13" s="32">
        <v>0</v>
      </c>
      <c r="E13" s="30">
        <v>0</v>
      </c>
      <c r="F13" s="30">
        <v>0</v>
      </c>
      <c r="G13" s="30">
        <v>0</v>
      </c>
      <c r="H13" s="30">
        <v>0</v>
      </c>
      <c r="I13" s="30">
        <v>0</v>
      </c>
      <c r="J13" s="30">
        <v>0</v>
      </c>
      <c r="K13" s="30">
        <v>0</v>
      </c>
      <c r="L13" s="30">
        <v>0</v>
      </c>
      <c r="M13" s="33"/>
    </row>
    <row r="14" spans="1:13" s="12" customFormat="1" x14ac:dyDescent="0.2">
      <c r="A14" s="8" t="s">
        <v>29</v>
      </c>
      <c r="B14" s="32">
        <v>0</v>
      </c>
      <c r="C14" s="32">
        <v>0</v>
      </c>
      <c r="D14" s="32">
        <v>0</v>
      </c>
      <c r="E14" s="30">
        <v>0</v>
      </c>
      <c r="F14" s="30">
        <v>0</v>
      </c>
      <c r="G14" s="32">
        <v>0</v>
      </c>
      <c r="H14" s="32">
        <v>0</v>
      </c>
      <c r="I14" s="32">
        <v>0</v>
      </c>
      <c r="J14" s="30">
        <v>0</v>
      </c>
      <c r="K14" s="30">
        <v>0</v>
      </c>
      <c r="L14" s="32">
        <v>0</v>
      </c>
      <c r="M14" s="33"/>
    </row>
    <row r="15" spans="1:13" s="6" customFormat="1" x14ac:dyDescent="0.2">
      <c r="A15" s="9" t="s">
        <v>30</v>
      </c>
      <c r="B15" s="35">
        <v>1769.04</v>
      </c>
      <c r="C15" s="32">
        <f>339.74+167.82+125.9+1180.03</f>
        <v>1813.49</v>
      </c>
      <c r="D15" s="32">
        <f>154.1+477.78+147.15+260+347.97</f>
        <v>1387</v>
      </c>
      <c r="E15" s="32"/>
      <c r="F15" s="32"/>
      <c r="G15" s="32"/>
      <c r="H15" s="32"/>
      <c r="I15" s="32"/>
      <c r="J15" s="32"/>
      <c r="K15" s="32"/>
      <c r="L15" s="32"/>
      <c r="M15" s="32"/>
    </row>
    <row r="16" spans="1:13" s="6" customFormat="1" ht="25.5" x14ac:dyDescent="0.2">
      <c r="A16" s="8" t="s">
        <v>31</v>
      </c>
      <c r="B16" s="32"/>
      <c r="C16" s="32"/>
      <c r="D16" s="32"/>
      <c r="E16" s="30"/>
      <c r="F16" s="30"/>
      <c r="G16" s="33"/>
      <c r="H16" s="33"/>
      <c r="I16" s="33"/>
      <c r="J16" s="33"/>
      <c r="K16" s="33"/>
      <c r="L16" s="33"/>
      <c r="M16" s="33"/>
    </row>
    <row r="17" spans="1:13" x14ac:dyDescent="0.2">
      <c r="A17" s="8" t="s">
        <v>32</v>
      </c>
      <c r="B17" s="32">
        <v>0</v>
      </c>
      <c r="C17" s="32">
        <v>0</v>
      </c>
      <c r="D17" s="32">
        <v>0</v>
      </c>
      <c r="E17" s="30">
        <v>0</v>
      </c>
      <c r="F17" s="30">
        <v>0</v>
      </c>
      <c r="G17" s="33"/>
      <c r="H17" s="33"/>
      <c r="I17" s="33"/>
      <c r="J17" s="33"/>
      <c r="K17" s="33"/>
      <c r="L17" s="33"/>
      <c r="M17" s="33"/>
    </row>
    <row r="18" spans="1:13" ht="13.5" thickBot="1" x14ac:dyDescent="0.25">
      <c r="A18" s="14" t="s">
        <v>33</v>
      </c>
      <c r="B18" s="10">
        <v>1400</v>
      </c>
      <c r="C18" s="32">
        <v>2460</v>
      </c>
      <c r="D18" s="32">
        <v>1532</v>
      </c>
      <c r="E18" s="32"/>
      <c r="F18" s="32"/>
      <c r="G18" s="32"/>
      <c r="H18" s="32"/>
      <c r="I18" s="32"/>
      <c r="J18" s="32"/>
      <c r="K18" s="32"/>
      <c r="L18" s="32"/>
      <c r="M18" s="32"/>
    </row>
    <row r="19" spans="1:13" ht="13.5" thickBot="1" x14ac:dyDescent="0.25">
      <c r="A19" s="27" t="s">
        <v>34</v>
      </c>
      <c r="B19" s="28">
        <f>SUM(B5:B18)</f>
        <v>3169.04</v>
      </c>
      <c r="C19" s="28">
        <f>SUM(C5:C18)</f>
        <v>4273.49</v>
      </c>
      <c r="D19" s="28">
        <f>SUM(D5:D18)</f>
        <v>2919</v>
      </c>
      <c r="E19" s="28"/>
      <c r="F19" s="28"/>
      <c r="G19" s="28"/>
      <c r="H19" s="28"/>
      <c r="I19" s="28"/>
      <c r="J19" s="28"/>
      <c r="K19" s="28"/>
      <c r="L19" s="28"/>
      <c r="M19" s="28"/>
    </row>
    <row r="20" spans="1:13" ht="13.5" thickBot="1" x14ac:dyDescent="0.25">
      <c r="A20" s="36" t="s">
        <v>14</v>
      </c>
      <c r="B20" s="29">
        <v>0</v>
      </c>
      <c r="C20" s="32">
        <v>132</v>
      </c>
      <c r="D20" s="32">
        <f>477.78+347.97</f>
        <v>825.75</v>
      </c>
      <c r="E20" s="32"/>
      <c r="F20" s="32"/>
      <c r="G20" s="32"/>
      <c r="H20" s="32"/>
      <c r="I20" s="32"/>
      <c r="J20" s="32"/>
      <c r="K20" s="32"/>
      <c r="L20" s="32"/>
      <c r="M20" s="32"/>
    </row>
    <row r="21" spans="1:13" ht="13.5" thickBot="1" x14ac:dyDescent="0.25">
      <c r="A21" s="27" t="s">
        <v>15</v>
      </c>
      <c r="B21" s="28">
        <f>B19-B20</f>
        <v>3169.04</v>
      </c>
      <c r="C21" s="28">
        <f t="shared" ref="C21:M21" si="0">C19-C20</f>
        <v>4141.49</v>
      </c>
      <c r="D21" s="28">
        <f t="shared" si="0"/>
        <v>2093.25</v>
      </c>
      <c r="E21" s="28">
        <f t="shared" si="0"/>
        <v>0</v>
      </c>
      <c r="F21" s="28">
        <f t="shared" si="0"/>
        <v>0</v>
      </c>
      <c r="G21" s="28">
        <f t="shared" si="0"/>
        <v>0</v>
      </c>
      <c r="H21" s="28">
        <f t="shared" si="0"/>
        <v>0</v>
      </c>
      <c r="I21" s="28">
        <f t="shared" si="0"/>
        <v>0</v>
      </c>
      <c r="J21" s="28">
        <f t="shared" si="0"/>
        <v>0</v>
      </c>
      <c r="K21" s="28">
        <f t="shared" si="0"/>
        <v>0</v>
      </c>
      <c r="L21" s="28">
        <f t="shared" si="0"/>
        <v>0</v>
      </c>
      <c r="M21" s="28">
        <f t="shared" si="0"/>
        <v>0</v>
      </c>
    </row>
    <row r="22" spans="1:13" ht="13.5" thickBot="1" x14ac:dyDescent="0.25">
      <c r="A22" s="36" t="s">
        <v>12</v>
      </c>
      <c r="B22" s="37">
        <f>AVERAGE(B21)</f>
        <v>3169.04</v>
      </c>
      <c r="C22" s="37">
        <f>AVERAGE($B21:C21)</f>
        <v>3655.2649999999999</v>
      </c>
      <c r="D22" s="37">
        <f>AVERAGE($B21:D21)</f>
        <v>3134.5933333333328</v>
      </c>
      <c r="E22" s="37"/>
      <c r="F22" s="37"/>
      <c r="G22" s="37"/>
      <c r="H22" s="37"/>
      <c r="I22" s="37"/>
      <c r="J22" s="37"/>
      <c r="K22" s="37"/>
      <c r="L22" s="37"/>
      <c r="M22" s="37"/>
    </row>
    <row r="23" spans="1:13" ht="13.5" thickBot="1" x14ac:dyDescent="0.25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ht="15" x14ac:dyDescent="0.25">
      <c r="A24"/>
      <c r="B24" s="15"/>
      <c r="C24" s="15"/>
      <c r="D24" s="16"/>
      <c r="E24" s="16"/>
      <c r="F24" s="16"/>
      <c r="G24" s="16"/>
      <c r="H24" s="16"/>
      <c r="I24" s="16"/>
      <c r="J24" s="16"/>
      <c r="K24" s="16"/>
      <c r="L24" s="16"/>
      <c r="M24" s="16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zoomScaleNormal="100" workbookViewId="0">
      <selection activeCell="E25" sqref="E25"/>
    </sheetView>
  </sheetViews>
  <sheetFormatPr defaultRowHeight="12.75" x14ac:dyDescent="0.2"/>
  <cols>
    <col min="1" max="1" width="63.28515625" style="21" customWidth="1"/>
    <col min="2" max="3" width="9" style="15" bestFit="1" customWidth="1"/>
    <col min="4" max="10" width="9" style="16" bestFit="1" customWidth="1"/>
    <col min="11" max="11" width="9" style="16" customWidth="1"/>
    <col min="12" max="12" width="9" style="16" bestFit="1" customWidth="1"/>
    <col min="13" max="13" width="9.28515625" style="16" customWidth="1"/>
    <col min="14" max="16384" width="9.140625" style="18"/>
  </cols>
  <sheetData>
    <row r="1" spans="1:13" s="17" customFormat="1" ht="21.75" thickBot="1" x14ac:dyDescent="0.35">
      <c r="A1" s="47" t="s">
        <v>19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9"/>
    </row>
    <row r="2" spans="1:13" ht="21.75" thickBot="1" x14ac:dyDescent="0.25">
      <c r="A2" s="47" t="s">
        <v>68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9"/>
    </row>
    <row r="3" spans="1:13" s="19" customFormat="1" ht="11.25" x14ac:dyDescent="0.2">
      <c r="A3" s="50" t="s">
        <v>0</v>
      </c>
      <c r="B3" s="52" t="s">
        <v>1</v>
      </c>
      <c r="C3" s="52" t="s">
        <v>2</v>
      </c>
      <c r="D3" s="52" t="s">
        <v>3</v>
      </c>
      <c r="E3" s="52" t="s">
        <v>4</v>
      </c>
      <c r="F3" s="52" t="s">
        <v>5</v>
      </c>
      <c r="G3" s="52" t="s">
        <v>6</v>
      </c>
      <c r="H3" s="52" t="s">
        <v>7</v>
      </c>
      <c r="I3" s="52" t="s">
        <v>16</v>
      </c>
      <c r="J3" s="52" t="s">
        <v>8</v>
      </c>
      <c r="K3" s="52" t="s">
        <v>9</v>
      </c>
      <c r="L3" s="52" t="s">
        <v>10</v>
      </c>
      <c r="M3" s="52" t="s">
        <v>11</v>
      </c>
    </row>
    <row r="4" spans="1:13" ht="11.25" x14ac:dyDescent="0.2">
      <c r="A4" s="51"/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</row>
    <row r="5" spans="1:13" x14ac:dyDescent="0.2">
      <c r="A5" s="7" t="s">
        <v>20</v>
      </c>
      <c r="B5" s="30">
        <v>3200</v>
      </c>
      <c r="C5" s="30">
        <v>3200</v>
      </c>
      <c r="D5" s="30">
        <v>3200</v>
      </c>
      <c r="E5" s="30"/>
      <c r="F5" s="30"/>
      <c r="G5" s="30"/>
      <c r="H5" s="30"/>
      <c r="I5" s="30"/>
      <c r="J5" s="30"/>
      <c r="K5" s="30"/>
      <c r="L5" s="30"/>
      <c r="M5" s="30"/>
    </row>
    <row r="6" spans="1:13" x14ac:dyDescent="0.2">
      <c r="A6" s="31" t="s">
        <v>21</v>
      </c>
      <c r="B6" s="30">
        <v>0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3" x14ac:dyDescent="0.2">
      <c r="A7" s="31" t="s">
        <v>22</v>
      </c>
      <c r="B7" s="30">
        <v>0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</row>
    <row r="8" spans="1:13" x14ac:dyDescent="0.2">
      <c r="A8" s="31" t="s">
        <v>23</v>
      </c>
      <c r="B8" s="30">
        <v>0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</row>
    <row r="9" spans="1:13" x14ac:dyDescent="0.2">
      <c r="A9" s="31" t="s">
        <v>24</v>
      </c>
      <c r="B9" s="30">
        <v>0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3" x14ac:dyDescent="0.2">
      <c r="A10" s="31" t="s">
        <v>25</v>
      </c>
      <c r="B10" s="30">
        <v>0</v>
      </c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3" x14ac:dyDescent="0.2">
      <c r="A11" s="7" t="s">
        <v>26</v>
      </c>
      <c r="B11" s="32">
        <v>0</v>
      </c>
      <c r="C11" s="32"/>
      <c r="D11" s="32"/>
      <c r="E11" s="30"/>
      <c r="F11" s="30"/>
      <c r="G11" s="32"/>
      <c r="H11" s="32"/>
      <c r="I11" s="32"/>
      <c r="J11" s="32"/>
      <c r="K11" s="32"/>
      <c r="L11" s="32"/>
      <c r="M11" s="32"/>
    </row>
    <row r="12" spans="1:13" s="22" customFormat="1" x14ac:dyDescent="0.2">
      <c r="A12" s="8" t="s">
        <v>27</v>
      </c>
      <c r="B12" s="32">
        <v>1400</v>
      </c>
      <c r="C12" s="32">
        <v>1400</v>
      </c>
      <c r="D12" s="32">
        <v>1400</v>
      </c>
      <c r="E12" s="33"/>
      <c r="F12" s="33"/>
      <c r="G12" s="33"/>
      <c r="H12" s="33"/>
      <c r="I12" s="34"/>
      <c r="J12" s="33"/>
      <c r="K12" s="33"/>
      <c r="L12" s="33"/>
      <c r="M12" s="33"/>
    </row>
    <row r="13" spans="1:13" s="20" customFormat="1" x14ac:dyDescent="0.2">
      <c r="A13" s="8" t="s">
        <v>28</v>
      </c>
      <c r="B13" s="32">
        <v>0</v>
      </c>
      <c r="C13" s="32"/>
      <c r="D13" s="32"/>
      <c r="E13" s="30"/>
      <c r="F13" s="30"/>
      <c r="G13" s="33"/>
      <c r="H13" s="33"/>
      <c r="I13" s="33"/>
      <c r="J13" s="33"/>
      <c r="K13" s="33"/>
      <c r="L13" s="33"/>
      <c r="M13" s="33"/>
    </row>
    <row r="14" spans="1:13" s="22" customFormat="1" x14ac:dyDescent="0.2">
      <c r="A14" s="8" t="s">
        <v>29</v>
      </c>
      <c r="B14" s="32">
        <v>0</v>
      </c>
      <c r="C14" s="32"/>
      <c r="D14" s="32"/>
      <c r="E14" s="30"/>
      <c r="F14" s="30"/>
      <c r="G14" s="33"/>
      <c r="H14" s="33"/>
      <c r="I14" s="33"/>
      <c r="J14" s="33"/>
      <c r="K14" s="33"/>
      <c r="L14" s="33"/>
      <c r="M14" s="33"/>
    </row>
    <row r="15" spans="1:13" s="20" customFormat="1" x14ac:dyDescent="0.2">
      <c r="A15" s="9" t="s">
        <v>30</v>
      </c>
      <c r="B15" s="32">
        <v>0</v>
      </c>
      <c r="C15" s="32"/>
      <c r="D15" s="32"/>
      <c r="E15" s="30"/>
      <c r="F15" s="30"/>
      <c r="G15" s="32"/>
      <c r="H15" s="32"/>
      <c r="I15" s="32"/>
      <c r="J15" s="32"/>
      <c r="K15" s="32"/>
      <c r="L15" s="32"/>
      <c r="M15" s="32"/>
    </row>
    <row r="16" spans="1:13" s="20" customFormat="1" x14ac:dyDescent="0.2">
      <c r="A16" s="8" t="s">
        <v>31</v>
      </c>
      <c r="B16" s="32">
        <v>0</v>
      </c>
      <c r="C16" s="32"/>
      <c r="D16" s="32"/>
      <c r="E16" s="30"/>
      <c r="F16" s="30"/>
      <c r="G16" s="33"/>
      <c r="H16" s="33"/>
      <c r="I16" s="33"/>
      <c r="J16" s="33"/>
      <c r="K16" s="33"/>
      <c r="L16" s="33"/>
      <c r="M16" s="33"/>
    </row>
    <row r="17" spans="1:13" x14ac:dyDescent="0.2">
      <c r="A17" s="8" t="s">
        <v>32</v>
      </c>
      <c r="B17" s="32">
        <v>0</v>
      </c>
      <c r="C17" s="32"/>
      <c r="D17" s="32"/>
      <c r="E17" s="30"/>
      <c r="F17" s="30"/>
      <c r="G17" s="33"/>
      <c r="H17" s="33"/>
      <c r="I17" s="33"/>
      <c r="J17" s="33"/>
      <c r="K17" s="33"/>
      <c r="L17" s="33"/>
      <c r="M17" s="33"/>
    </row>
    <row r="18" spans="1:13" ht="13.5" thickBot="1" x14ac:dyDescent="0.25">
      <c r="A18" s="14" t="s">
        <v>33</v>
      </c>
      <c r="B18" s="35">
        <v>0</v>
      </c>
      <c r="C18" s="35"/>
      <c r="D18" s="35"/>
      <c r="E18" s="30"/>
      <c r="F18" s="30"/>
      <c r="G18" s="32"/>
      <c r="H18" s="32"/>
      <c r="I18" s="32"/>
      <c r="J18" s="32"/>
      <c r="K18" s="32"/>
      <c r="L18" s="32"/>
      <c r="M18" s="32"/>
    </row>
    <row r="19" spans="1:13" ht="13.5" thickBot="1" x14ac:dyDescent="0.25">
      <c r="A19" s="27" t="s">
        <v>34</v>
      </c>
      <c r="B19" s="28">
        <f t="shared" ref="B19:D19" si="0">SUM(B5:B18)</f>
        <v>4600</v>
      </c>
      <c r="C19" s="28">
        <f t="shared" si="0"/>
        <v>4600</v>
      </c>
      <c r="D19" s="28">
        <f t="shared" si="0"/>
        <v>4600</v>
      </c>
      <c r="E19" s="28"/>
      <c r="F19" s="28"/>
      <c r="G19" s="28"/>
      <c r="H19" s="28"/>
      <c r="I19" s="28"/>
      <c r="J19" s="28"/>
      <c r="K19" s="28"/>
      <c r="L19" s="28"/>
      <c r="M19" s="28"/>
    </row>
    <row r="20" spans="1:13" ht="13.5" thickBot="1" x14ac:dyDescent="0.25">
      <c r="A20" s="36" t="s">
        <v>14</v>
      </c>
      <c r="B20" s="29">
        <v>0</v>
      </c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</row>
    <row r="21" spans="1:13" ht="13.5" thickBot="1" x14ac:dyDescent="0.25">
      <c r="A21" s="27" t="s">
        <v>15</v>
      </c>
      <c r="B21" s="28">
        <f>B19-B20</f>
        <v>4600</v>
      </c>
      <c r="C21" s="28">
        <f>C19-C20</f>
        <v>4600</v>
      </c>
      <c r="D21" s="28">
        <f>D19-D20</f>
        <v>4600</v>
      </c>
      <c r="E21" s="28"/>
      <c r="F21" s="28"/>
      <c r="G21" s="28"/>
      <c r="H21" s="28"/>
      <c r="I21" s="28"/>
      <c r="J21" s="28"/>
      <c r="K21" s="28"/>
      <c r="L21" s="28"/>
      <c r="M21" s="28"/>
    </row>
    <row r="22" spans="1:13" ht="13.5" thickBot="1" x14ac:dyDescent="0.25">
      <c r="A22" s="36" t="s">
        <v>12</v>
      </c>
      <c r="B22" s="37">
        <f>AVERAGE(B21)</f>
        <v>4600</v>
      </c>
      <c r="C22" s="37">
        <f>AVERAGE($B21:C21)</f>
        <v>4600</v>
      </c>
      <c r="D22" s="37">
        <f>AVERAGE($B21:D21)</f>
        <v>4600</v>
      </c>
      <c r="E22" s="37"/>
      <c r="F22" s="37"/>
      <c r="G22" s="37"/>
      <c r="H22" s="37"/>
      <c r="I22" s="37"/>
      <c r="J22" s="37"/>
      <c r="K22" s="37"/>
      <c r="L22" s="37"/>
      <c r="M22" s="37"/>
    </row>
    <row r="23" spans="1:13" ht="13.5" thickBot="1" x14ac:dyDescent="0.25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"/>
  <sheetViews>
    <sheetView zoomScaleNormal="100" workbookViewId="0">
      <selection activeCell="D21" sqref="D21"/>
    </sheetView>
  </sheetViews>
  <sheetFormatPr defaultRowHeight="12.75" x14ac:dyDescent="0.2"/>
  <cols>
    <col min="1" max="1" width="59.140625" style="21" customWidth="1"/>
    <col min="2" max="2" width="9" style="15" customWidth="1"/>
    <col min="3" max="3" width="7.85546875" style="15" bestFit="1" customWidth="1"/>
    <col min="4" max="9" width="7.85546875" style="16" bestFit="1" customWidth="1"/>
    <col min="10" max="10" width="8.5703125" style="16" customWidth="1"/>
    <col min="11" max="12" width="7.85546875" style="16" bestFit="1" customWidth="1"/>
    <col min="13" max="13" width="9.85546875" style="16" customWidth="1"/>
    <col min="14" max="16384" width="9.140625" style="18"/>
  </cols>
  <sheetData>
    <row r="1" spans="1:13" s="17" customFormat="1" ht="21.75" thickBot="1" x14ac:dyDescent="0.35">
      <c r="A1" s="47" t="s">
        <v>19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9"/>
    </row>
    <row r="2" spans="1:13" ht="21.75" thickBot="1" x14ac:dyDescent="0.25">
      <c r="A2" s="47" t="s">
        <v>74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9"/>
    </row>
    <row r="3" spans="1:13" s="19" customFormat="1" ht="11.25" x14ac:dyDescent="0.2">
      <c r="A3" s="50" t="s">
        <v>0</v>
      </c>
      <c r="B3" s="52" t="s">
        <v>1</v>
      </c>
      <c r="C3" s="52" t="s">
        <v>2</v>
      </c>
      <c r="D3" s="52" t="s">
        <v>3</v>
      </c>
      <c r="E3" s="52" t="s">
        <v>4</v>
      </c>
      <c r="F3" s="52" t="s">
        <v>5</v>
      </c>
      <c r="G3" s="52" t="s">
        <v>6</v>
      </c>
      <c r="H3" s="52" t="s">
        <v>7</v>
      </c>
      <c r="I3" s="52" t="s">
        <v>16</v>
      </c>
      <c r="J3" s="52" t="s">
        <v>8</v>
      </c>
      <c r="K3" s="52" t="s">
        <v>9</v>
      </c>
      <c r="L3" s="52" t="s">
        <v>10</v>
      </c>
      <c r="M3" s="52" t="s">
        <v>11</v>
      </c>
    </row>
    <row r="4" spans="1:13" ht="11.25" x14ac:dyDescent="0.2">
      <c r="A4" s="51"/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</row>
    <row r="5" spans="1:13" x14ac:dyDescent="0.2">
      <c r="A5" s="7" t="s">
        <v>20</v>
      </c>
      <c r="B5" s="30">
        <v>0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</row>
    <row r="6" spans="1:13" x14ac:dyDescent="0.2">
      <c r="A6" s="31" t="s">
        <v>21</v>
      </c>
      <c r="B6" s="30">
        <v>0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3" x14ac:dyDescent="0.2">
      <c r="A7" s="31" t="s">
        <v>22</v>
      </c>
      <c r="B7" s="30">
        <v>0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</row>
    <row r="8" spans="1:13" x14ac:dyDescent="0.2">
      <c r="A8" s="31" t="s">
        <v>23</v>
      </c>
      <c r="B8" s="30">
        <v>0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</row>
    <row r="9" spans="1:13" x14ac:dyDescent="0.2">
      <c r="A9" s="31" t="s">
        <v>24</v>
      </c>
      <c r="B9" s="30">
        <v>0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3" x14ac:dyDescent="0.2">
      <c r="A10" s="31" t="s">
        <v>25</v>
      </c>
      <c r="B10" s="30">
        <v>0</v>
      </c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3" x14ac:dyDescent="0.2">
      <c r="A11" s="7" t="s">
        <v>26</v>
      </c>
      <c r="B11" s="30">
        <v>0</v>
      </c>
      <c r="C11" s="30"/>
      <c r="D11" s="30"/>
      <c r="E11" s="30"/>
      <c r="F11" s="30"/>
      <c r="G11" s="32"/>
      <c r="H11" s="32"/>
      <c r="I11" s="32"/>
      <c r="J11" s="32"/>
      <c r="K11" s="32"/>
      <c r="L11" s="32"/>
      <c r="M11" s="32"/>
    </row>
    <row r="12" spans="1:13" s="22" customFormat="1" x14ac:dyDescent="0.2">
      <c r="A12" s="8" t="s">
        <v>27</v>
      </c>
      <c r="B12" s="30">
        <v>0</v>
      </c>
      <c r="C12" s="30"/>
      <c r="D12" s="30"/>
      <c r="E12" s="30"/>
      <c r="F12" s="30"/>
      <c r="G12" s="33"/>
      <c r="H12" s="33"/>
      <c r="I12" s="34"/>
      <c r="J12" s="33"/>
      <c r="K12" s="33"/>
      <c r="L12" s="33"/>
      <c r="M12" s="33"/>
    </row>
    <row r="13" spans="1:13" s="20" customFormat="1" x14ac:dyDescent="0.2">
      <c r="A13" s="8" t="s">
        <v>28</v>
      </c>
      <c r="B13" s="30">
        <v>0</v>
      </c>
      <c r="C13" s="30"/>
      <c r="D13" s="30"/>
      <c r="E13" s="30"/>
      <c r="F13" s="30"/>
      <c r="G13" s="33"/>
      <c r="H13" s="33"/>
      <c r="I13" s="33"/>
      <c r="J13" s="33"/>
      <c r="K13" s="33"/>
      <c r="L13" s="33"/>
      <c r="M13" s="33"/>
    </row>
    <row r="14" spans="1:13" s="22" customFormat="1" x14ac:dyDescent="0.2">
      <c r="A14" s="8" t="s">
        <v>29</v>
      </c>
      <c r="B14" s="30">
        <v>0</v>
      </c>
      <c r="C14" s="30"/>
      <c r="D14" s="30"/>
      <c r="E14" s="30"/>
      <c r="F14" s="30"/>
      <c r="G14" s="33"/>
      <c r="H14" s="33"/>
      <c r="I14" s="33"/>
      <c r="J14" s="33"/>
      <c r="K14" s="33"/>
      <c r="L14" s="33"/>
      <c r="M14" s="33"/>
    </row>
    <row r="15" spans="1:13" s="20" customFormat="1" x14ac:dyDescent="0.2">
      <c r="A15" s="9" t="s">
        <v>30</v>
      </c>
      <c r="B15" s="30">
        <v>0</v>
      </c>
      <c r="C15" s="30"/>
      <c r="D15" s="30"/>
      <c r="E15" s="30"/>
      <c r="F15" s="30"/>
      <c r="G15" s="32"/>
      <c r="H15" s="32"/>
      <c r="I15" s="32"/>
      <c r="J15" s="32"/>
      <c r="K15" s="32"/>
      <c r="L15" s="32"/>
      <c r="M15" s="32"/>
    </row>
    <row r="16" spans="1:13" s="20" customFormat="1" x14ac:dyDescent="0.2">
      <c r="A16" s="8" t="s">
        <v>31</v>
      </c>
      <c r="B16" s="30">
        <v>0</v>
      </c>
      <c r="C16" s="30"/>
      <c r="D16" s="30"/>
      <c r="E16" s="30"/>
      <c r="F16" s="30"/>
      <c r="G16" s="33"/>
      <c r="H16" s="33"/>
      <c r="I16" s="33"/>
      <c r="J16" s="33"/>
      <c r="K16" s="33"/>
      <c r="L16" s="33"/>
      <c r="M16" s="33"/>
    </row>
    <row r="17" spans="1:13" x14ac:dyDescent="0.2">
      <c r="A17" s="8" t="s">
        <v>32</v>
      </c>
      <c r="B17" s="30">
        <v>0</v>
      </c>
      <c r="C17" s="30"/>
      <c r="D17" s="30"/>
      <c r="E17" s="30"/>
      <c r="F17" s="30"/>
      <c r="G17" s="33"/>
      <c r="H17" s="33"/>
      <c r="I17" s="33"/>
      <c r="J17" s="33"/>
      <c r="K17" s="33"/>
      <c r="L17" s="33"/>
      <c r="M17" s="33"/>
    </row>
    <row r="18" spans="1:13" ht="13.5" thickBot="1" x14ac:dyDescent="0.25">
      <c r="A18" s="14" t="s">
        <v>33</v>
      </c>
      <c r="B18" s="30">
        <v>0</v>
      </c>
      <c r="C18" s="30"/>
      <c r="D18" s="30"/>
      <c r="E18" s="30"/>
      <c r="F18" s="30"/>
      <c r="G18" s="32"/>
      <c r="H18" s="32"/>
      <c r="I18" s="32"/>
      <c r="J18" s="32"/>
      <c r="K18" s="32"/>
      <c r="L18" s="32"/>
      <c r="M18" s="32"/>
    </row>
    <row r="19" spans="1:13" ht="13.5" thickBot="1" x14ac:dyDescent="0.25">
      <c r="A19" s="27" t="s">
        <v>34</v>
      </c>
      <c r="B19" s="28" t="s">
        <v>35</v>
      </c>
      <c r="C19" s="28" t="s">
        <v>35</v>
      </c>
      <c r="D19" s="28" t="s">
        <v>35</v>
      </c>
      <c r="E19" s="28"/>
      <c r="F19" s="28"/>
      <c r="G19" s="28"/>
      <c r="H19" s="28"/>
      <c r="I19" s="28"/>
      <c r="J19" s="28"/>
      <c r="K19" s="28"/>
      <c r="L19" s="28"/>
      <c r="M19" s="28"/>
    </row>
    <row r="20" spans="1:13" ht="13.5" thickBot="1" x14ac:dyDescent="0.25">
      <c r="A20" s="36" t="s">
        <v>14</v>
      </c>
      <c r="B20" s="29">
        <v>0</v>
      </c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</row>
    <row r="21" spans="1:13" ht="13.5" thickBot="1" x14ac:dyDescent="0.25">
      <c r="A21" s="27" t="s">
        <v>15</v>
      </c>
      <c r="B21" s="28">
        <v>0</v>
      </c>
      <c r="C21" s="28">
        <v>0</v>
      </c>
      <c r="D21" s="28"/>
      <c r="E21" s="28"/>
      <c r="F21" s="28"/>
      <c r="G21" s="28"/>
      <c r="H21" s="28"/>
      <c r="I21" s="28"/>
      <c r="J21" s="28"/>
      <c r="K21" s="28"/>
      <c r="L21" s="28"/>
      <c r="M21" s="28"/>
    </row>
    <row r="22" spans="1:13" ht="13.5" thickBot="1" x14ac:dyDescent="0.25">
      <c r="A22" s="36" t="s">
        <v>12</v>
      </c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</row>
    <row r="23" spans="1:13" ht="13.5" thickBot="1" x14ac:dyDescent="0.25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ht="15" x14ac:dyDescent="0.25">
      <c r="A24"/>
    </row>
    <row r="25" spans="1:13" x14ac:dyDescent="0.2">
      <c r="A25" s="21" t="s">
        <v>36</v>
      </c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zoomScaleNormal="100" workbookViewId="0">
      <selection activeCell="F26" sqref="F26"/>
    </sheetView>
  </sheetViews>
  <sheetFormatPr defaultRowHeight="12.75" x14ac:dyDescent="0.2"/>
  <cols>
    <col min="1" max="1" width="70" style="21" customWidth="1"/>
    <col min="2" max="3" width="9" style="15" bestFit="1" customWidth="1"/>
    <col min="4" max="13" width="9" style="16" bestFit="1" customWidth="1"/>
    <col min="14" max="16384" width="9.140625" style="18"/>
  </cols>
  <sheetData>
    <row r="1" spans="1:13" s="17" customFormat="1" ht="21.75" thickBot="1" x14ac:dyDescent="0.35">
      <c r="A1" s="47" t="s">
        <v>19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9"/>
    </row>
    <row r="2" spans="1:13" ht="21.75" thickBot="1" x14ac:dyDescent="0.25">
      <c r="A2" s="47" t="s">
        <v>45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9"/>
    </row>
    <row r="3" spans="1:13" s="19" customFormat="1" ht="11.25" x14ac:dyDescent="0.2">
      <c r="A3" s="50" t="s">
        <v>0</v>
      </c>
      <c r="B3" s="52" t="s">
        <v>1</v>
      </c>
      <c r="C3" s="52" t="s">
        <v>2</v>
      </c>
      <c r="D3" s="52" t="s">
        <v>3</v>
      </c>
      <c r="E3" s="52" t="s">
        <v>4</v>
      </c>
      <c r="F3" s="52" t="s">
        <v>5</v>
      </c>
      <c r="G3" s="52" t="s">
        <v>6</v>
      </c>
      <c r="H3" s="52" t="s">
        <v>7</v>
      </c>
      <c r="I3" s="52" t="s">
        <v>16</v>
      </c>
      <c r="J3" s="52" t="s">
        <v>8</v>
      </c>
      <c r="K3" s="52" t="s">
        <v>9</v>
      </c>
      <c r="L3" s="52" t="s">
        <v>10</v>
      </c>
      <c r="M3" s="52" t="s">
        <v>11</v>
      </c>
    </row>
    <row r="4" spans="1:13" ht="11.25" x14ac:dyDescent="0.2">
      <c r="A4" s="51"/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</row>
    <row r="5" spans="1:13" x14ac:dyDescent="0.2">
      <c r="A5" s="7" t="s">
        <v>20</v>
      </c>
      <c r="B5" s="30">
        <v>0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</row>
    <row r="6" spans="1:13" x14ac:dyDescent="0.2">
      <c r="A6" s="31" t="s">
        <v>21</v>
      </c>
      <c r="B6" s="30">
        <v>0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3" x14ac:dyDescent="0.2">
      <c r="A7" s="31" t="s">
        <v>22</v>
      </c>
      <c r="B7" s="30">
        <v>0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</row>
    <row r="8" spans="1:13" x14ac:dyDescent="0.2">
      <c r="A8" s="31" t="s">
        <v>23</v>
      </c>
      <c r="B8" s="30">
        <v>0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</row>
    <row r="9" spans="1:13" x14ac:dyDescent="0.2">
      <c r="A9" s="31" t="s">
        <v>24</v>
      </c>
      <c r="B9" s="30">
        <v>0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3" x14ac:dyDescent="0.2">
      <c r="A10" s="31" t="s">
        <v>25</v>
      </c>
      <c r="B10" s="30">
        <v>0</v>
      </c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3" x14ac:dyDescent="0.2">
      <c r="A11" s="7" t="s">
        <v>26</v>
      </c>
      <c r="B11" s="32">
        <v>0</v>
      </c>
      <c r="D11" s="32"/>
      <c r="E11" s="30"/>
      <c r="F11" s="30"/>
      <c r="G11" s="32"/>
      <c r="H11" s="32"/>
      <c r="I11" s="32"/>
      <c r="J11" s="32"/>
      <c r="K11" s="32"/>
      <c r="L11" s="32"/>
      <c r="M11" s="32"/>
    </row>
    <row r="12" spans="1:13" s="22" customFormat="1" x14ac:dyDescent="0.2">
      <c r="A12" s="8" t="s">
        <v>27</v>
      </c>
      <c r="B12" s="32">
        <v>3720</v>
      </c>
      <c r="C12" s="32">
        <v>3360</v>
      </c>
      <c r="D12" s="32">
        <v>3720</v>
      </c>
      <c r="E12" s="32"/>
      <c r="F12" s="32"/>
      <c r="G12" s="32"/>
      <c r="H12" s="32"/>
      <c r="I12" s="32"/>
      <c r="J12" s="32"/>
      <c r="K12" s="32"/>
      <c r="L12" s="32"/>
      <c r="M12" s="32"/>
    </row>
    <row r="13" spans="1:13" s="20" customFormat="1" x14ac:dyDescent="0.2">
      <c r="A13" s="8" t="s">
        <v>28</v>
      </c>
      <c r="B13" s="32">
        <v>0</v>
      </c>
      <c r="C13" s="32"/>
      <c r="D13" s="32"/>
      <c r="E13" s="30"/>
      <c r="F13" s="30"/>
      <c r="G13" s="33"/>
      <c r="H13" s="33"/>
      <c r="I13" s="33"/>
      <c r="J13" s="33"/>
      <c r="K13" s="33"/>
      <c r="L13" s="33"/>
      <c r="M13" s="33"/>
    </row>
    <row r="14" spans="1:13" s="22" customFormat="1" x14ac:dyDescent="0.2">
      <c r="A14" s="8" t="s">
        <v>29</v>
      </c>
      <c r="B14" s="32">
        <v>0</v>
      </c>
      <c r="C14" s="32"/>
      <c r="D14" s="32"/>
      <c r="E14" s="30"/>
      <c r="F14" s="30"/>
      <c r="G14" s="33"/>
      <c r="H14" s="33"/>
      <c r="I14" s="33"/>
      <c r="J14" s="33"/>
      <c r="K14" s="33"/>
      <c r="L14" s="33"/>
      <c r="M14" s="33"/>
    </row>
    <row r="15" spans="1:13" s="20" customFormat="1" x14ac:dyDescent="0.2">
      <c r="A15" s="9" t="s">
        <v>30</v>
      </c>
      <c r="B15" s="32">
        <v>0</v>
      </c>
      <c r="C15" s="32"/>
      <c r="D15" s="32"/>
      <c r="E15" s="30"/>
      <c r="F15" s="30"/>
      <c r="G15" s="32"/>
      <c r="H15" s="32"/>
      <c r="I15" s="32"/>
      <c r="J15" s="32"/>
      <c r="K15" s="32"/>
      <c r="L15" s="32"/>
      <c r="M15" s="32"/>
    </row>
    <row r="16" spans="1:13" s="20" customFormat="1" x14ac:dyDescent="0.2">
      <c r="A16" s="8" t="s">
        <v>31</v>
      </c>
      <c r="B16" s="32">
        <v>0</v>
      </c>
      <c r="C16" s="32"/>
      <c r="D16" s="32"/>
      <c r="E16" s="30"/>
      <c r="F16" s="30"/>
      <c r="G16" s="33"/>
      <c r="H16" s="33"/>
      <c r="I16" s="33"/>
      <c r="J16" s="33"/>
      <c r="K16" s="33"/>
      <c r="L16" s="33"/>
      <c r="M16" s="33"/>
    </row>
    <row r="17" spans="1:13" x14ac:dyDescent="0.2">
      <c r="A17" s="8" t="s">
        <v>32</v>
      </c>
      <c r="B17" s="32">
        <v>0</v>
      </c>
      <c r="C17" s="32"/>
      <c r="D17" s="32"/>
      <c r="E17" s="30"/>
      <c r="F17" s="30"/>
      <c r="G17" s="33"/>
      <c r="H17" s="33"/>
      <c r="I17" s="33"/>
      <c r="J17" s="33"/>
      <c r="K17" s="33"/>
      <c r="L17" s="33"/>
      <c r="M17" s="33"/>
    </row>
    <row r="18" spans="1:13" ht="13.5" thickBot="1" x14ac:dyDescent="0.25">
      <c r="A18" s="14" t="s">
        <v>33</v>
      </c>
      <c r="B18" s="35">
        <v>0</v>
      </c>
      <c r="C18" s="35"/>
      <c r="D18" s="35"/>
      <c r="E18" s="30"/>
      <c r="F18" s="30"/>
      <c r="G18" s="32"/>
      <c r="H18" s="32"/>
      <c r="I18" s="32"/>
      <c r="J18" s="32"/>
      <c r="K18" s="32"/>
      <c r="L18" s="32"/>
      <c r="M18" s="32"/>
    </row>
    <row r="19" spans="1:13" ht="13.5" thickBot="1" x14ac:dyDescent="0.25">
      <c r="A19" s="27" t="s">
        <v>34</v>
      </c>
      <c r="B19" s="28">
        <f>SUM(B5:B18)</f>
        <v>3720</v>
      </c>
      <c r="C19" s="28">
        <f>SUM(C5:C18)</f>
        <v>3360</v>
      </c>
      <c r="D19" s="28">
        <f>SUM(D5:D18)</f>
        <v>3720</v>
      </c>
      <c r="E19" s="28"/>
      <c r="F19" s="28"/>
      <c r="G19" s="28"/>
      <c r="H19" s="28"/>
      <c r="I19" s="28"/>
      <c r="J19" s="28"/>
      <c r="K19" s="28"/>
      <c r="L19" s="28"/>
      <c r="M19" s="28"/>
    </row>
    <row r="20" spans="1:13" ht="13.5" thickBot="1" x14ac:dyDescent="0.25">
      <c r="A20" s="36" t="s">
        <v>14</v>
      </c>
      <c r="B20" s="29">
        <v>0</v>
      </c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</row>
    <row r="21" spans="1:13" ht="13.5" thickBot="1" x14ac:dyDescent="0.25">
      <c r="A21" s="27" t="s">
        <v>15</v>
      </c>
      <c r="B21" s="28">
        <f>B19-B20</f>
        <v>3720</v>
      </c>
      <c r="C21" s="28">
        <f>C19-C20</f>
        <v>3360</v>
      </c>
      <c r="D21" s="28">
        <f>D19-D20</f>
        <v>3720</v>
      </c>
      <c r="E21" s="28"/>
      <c r="F21" s="28"/>
      <c r="G21" s="28"/>
      <c r="H21" s="28"/>
      <c r="I21" s="28"/>
      <c r="J21" s="28"/>
      <c r="K21" s="28"/>
      <c r="L21" s="28"/>
      <c r="M21" s="28"/>
    </row>
    <row r="22" spans="1:13" ht="13.5" thickBot="1" x14ac:dyDescent="0.25">
      <c r="A22" s="36" t="s">
        <v>12</v>
      </c>
      <c r="B22" s="37">
        <f>AVERAGE(B21)</f>
        <v>3720</v>
      </c>
      <c r="C22" s="37">
        <f>AVERAGE($B21:C21)</f>
        <v>3540</v>
      </c>
      <c r="D22" s="37">
        <f>AVERAGE($B21:D21)</f>
        <v>3600</v>
      </c>
      <c r="E22" s="37"/>
      <c r="F22" s="37"/>
      <c r="G22" s="37"/>
      <c r="H22" s="37"/>
      <c r="I22" s="37"/>
      <c r="J22" s="37"/>
      <c r="K22" s="37"/>
      <c r="L22" s="37"/>
      <c r="M22" s="37"/>
    </row>
    <row r="23" spans="1:13" ht="13.5" thickBot="1" x14ac:dyDescent="0.25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zoomScaleNormal="100" workbookViewId="0">
      <selection activeCell="D24" sqref="D24"/>
    </sheetView>
  </sheetViews>
  <sheetFormatPr defaultRowHeight="12" x14ac:dyDescent="0.2"/>
  <cols>
    <col min="1" max="1" width="51.7109375" style="3" customWidth="1"/>
    <col min="2" max="2" width="9" style="10" customWidth="1"/>
    <col min="3" max="3" width="9.140625" style="10" customWidth="1"/>
    <col min="4" max="7" width="9" style="11" bestFit="1" customWidth="1"/>
    <col min="8" max="8" width="8.7109375" style="11" customWidth="1"/>
    <col min="9" max="9" width="9" style="11" bestFit="1" customWidth="1"/>
    <col min="10" max="10" width="9.42578125" style="11" customWidth="1"/>
    <col min="11" max="12" width="9" style="11" customWidth="1"/>
    <col min="13" max="13" width="9" style="11" bestFit="1" customWidth="1"/>
    <col min="14" max="16384" width="9.140625" style="4"/>
  </cols>
  <sheetData>
    <row r="1" spans="1:13" s="1" customFormat="1" ht="21.75" thickBot="1" x14ac:dyDescent="0.35">
      <c r="A1" s="47" t="s">
        <v>19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9"/>
    </row>
    <row r="2" spans="1:13" s="5" customFormat="1" ht="21.75" thickBot="1" x14ac:dyDescent="0.25">
      <c r="A2" s="47" t="s">
        <v>55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9"/>
    </row>
    <row r="3" spans="1:13" ht="11.25" x14ac:dyDescent="0.2">
      <c r="A3" s="50" t="s">
        <v>0</v>
      </c>
      <c r="B3" s="52" t="s">
        <v>1</v>
      </c>
      <c r="C3" s="52" t="s">
        <v>2</v>
      </c>
      <c r="D3" s="52" t="s">
        <v>3</v>
      </c>
      <c r="E3" s="52" t="s">
        <v>4</v>
      </c>
      <c r="F3" s="52" t="s">
        <v>5</v>
      </c>
      <c r="G3" s="52" t="s">
        <v>6</v>
      </c>
      <c r="H3" s="52" t="s">
        <v>7</v>
      </c>
      <c r="I3" s="52" t="s">
        <v>16</v>
      </c>
      <c r="J3" s="52" t="s">
        <v>8</v>
      </c>
      <c r="K3" s="52" t="s">
        <v>9</v>
      </c>
      <c r="L3" s="52" t="s">
        <v>10</v>
      </c>
      <c r="M3" s="52" t="s">
        <v>11</v>
      </c>
    </row>
    <row r="4" spans="1:13" ht="11.25" x14ac:dyDescent="0.2">
      <c r="A4" s="51"/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</row>
    <row r="5" spans="1:13" ht="12.75" x14ac:dyDescent="0.2">
      <c r="A5" s="7" t="s">
        <v>20</v>
      </c>
      <c r="B5" s="30">
        <v>0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</row>
    <row r="6" spans="1:13" ht="12.75" x14ac:dyDescent="0.2">
      <c r="A6" s="31" t="s">
        <v>21</v>
      </c>
      <c r="B6" s="30">
        <v>0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3" ht="12.75" x14ac:dyDescent="0.2">
      <c r="A7" s="31" t="s">
        <v>22</v>
      </c>
      <c r="B7" s="30">
        <v>1119.69</v>
      </c>
      <c r="C7" s="30">
        <v>500.16</v>
      </c>
      <c r="D7" s="30">
        <v>1031.6400000000001</v>
      </c>
      <c r="E7" s="30"/>
      <c r="F7" s="30"/>
      <c r="G7" s="30"/>
      <c r="H7" s="30"/>
      <c r="I7" s="30"/>
      <c r="J7" s="30"/>
      <c r="K7" s="30"/>
      <c r="L7" s="30"/>
      <c r="M7" s="30"/>
    </row>
    <row r="8" spans="1:13" ht="12.75" x14ac:dyDescent="0.2">
      <c r="A8" s="31" t="s">
        <v>23</v>
      </c>
      <c r="B8" s="30">
        <v>118.22</v>
      </c>
      <c r="C8" s="30">
        <v>142.66</v>
      </c>
      <c r="D8" s="30">
        <v>118.22</v>
      </c>
      <c r="E8" s="30"/>
      <c r="F8" s="30"/>
      <c r="G8" s="30"/>
      <c r="H8" s="30"/>
      <c r="I8" s="30"/>
      <c r="J8" s="30"/>
      <c r="K8" s="30"/>
      <c r="L8" s="30"/>
      <c r="M8" s="30"/>
    </row>
    <row r="9" spans="1:13" ht="12.75" x14ac:dyDescent="0.2">
      <c r="A9" s="31" t="s">
        <v>24</v>
      </c>
      <c r="B9" s="30">
        <v>0</v>
      </c>
      <c r="C9" s="30">
        <v>418.52</v>
      </c>
      <c r="D9" s="30">
        <v>466.96</v>
      </c>
      <c r="E9" s="30"/>
      <c r="F9" s="30"/>
      <c r="G9" s="30"/>
      <c r="H9" s="30"/>
      <c r="I9" s="30"/>
      <c r="J9" s="30"/>
      <c r="K9" s="30"/>
      <c r="L9" s="30"/>
      <c r="M9" s="30"/>
    </row>
    <row r="10" spans="1:13" ht="12.75" x14ac:dyDescent="0.2">
      <c r="A10" s="31" t="s">
        <v>25</v>
      </c>
      <c r="B10" s="30">
        <v>309.56</v>
      </c>
      <c r="C10" s="30">
        <v>314.2</v>
      </c>
      <c r="D10" s="30">
        <v>202.45</v>
      </c>
      <c r="E10" s="30"/>
      <c r="F10" s="30"/>
      <c r="G10" s="30"/>
      <c r="H10" s="30"/>
      <c r="I10" s="30"/>
      <c r="J10" s="30"/>
      <c r="K10" s="30"/>
      <c r="L10" s="30"/>
      <c r="M10" s="30"/>
    </row>
    <row r="11" spans="1:13" s="12" customFormat="1" ht="12.75" x14ac:dyDescent="0.2">
      <c r="A11" s="7" t="s">
        <v>26</v>
      </c>
      <c r="B11" s="32">
        <v>0</v>
      </c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</row>
    <row r="12" spans="1:13" s="6" customFormat="1" ht="12.75" x14ac:dyDescent="0.2">
      <c r="A12" s="8" t="s">
        <v>27</v>
      </c>
      <c r="B12" s="32">
        <v>0</v>
      </c>
      <c r="C12" s="32"/>
      <c r="D12" s="32"/>
      <c r="E12" s="33"/>
      <c r="F12" s="33"/>
      <c r="G12" s="33"/>
      <c r="H12" s="33"/>
      <c r="I12" s="34"/>
      <c r="J12" s="33"/>
      <c r="K12" s="33"/>
      <c r="L12" s="33"/>
      <c r="M12" s="33"/>
    </row>
    <row r="13" spans="1:13" s="6" customFormat="1" ht="12.75" x14ac:dyDescent="0.2">
      <c r="A13" s="8" t="s">
        <v>28</v>
      </c>
      <c r="B13" s="32">
        <v>0</v>
      </c>
      <c r="C13" s="32"/>
      <c r="D13" s="32"/>
      <c r="E13" s="33"/>
      <c r="F13" s="33"/>
      <c r="G13" s="33"/>
      <c r="H13" s="33"/>
      <c r="I13" s="33"/>
      <c r="J13" s="33"/>
      <c r="K13" s="33"/>
      <c r="L13" s="33"/>
      <c r="M13" s="33"/>
    </row>
    <row r="14" spans="1:13" s="6" customFormat="1" ht="25.5" x14ac:dyDescent="0.2">
      <c r="A14" s="8" t="s">
        <v>29</v>
      </c>
      <c r="B14" s="32">
        <v>0</v>
      </c>
      <c r="C14" s="32"/>
      <c r="D14" s="32"/>
      <c r="E14" s="33"/>
      <c r="F14" s="33"/>
      <c r="G14" s="33"/>
      <c r="H14" s="33"/>
      <c r="I14" s="33"/>
      <c r="J14" s="33"/>
      <c r="K14" s="33"/>
      <c r="L14" s="33"/>
      <c r="M14" s="33"/>
    </row>
    <row r="15" spans="1:13" s="6" customFormat="1" ht="12.75" x14ac:dyDescent="0.2">
      <c r="A15" s="9" t="s">
        <v>30</v>
      </c>
      <c r="B15" s="32">
        <v>323</v>
      </c>
      <c r="C15" s="32">
        <f>75+397.25+35.3</f>
        <v>507.55</v>
      </c>
      <c r="D15" s="32"/>
      <c r="E15" s="33"/>
      <c r="F15" s="32"/>
      <c r="G15" s="32"/>
      <c r="H15" s="32"/>
      <c r="I15" s="32"/>
      <c r="J15" s="32"/>
      <c r="K15" s="32"/>
      <c r="L15" s="32"/>
      <c r="M15" s="32"/>
    </row>
    <row r="16" spans="1:13" ht="25.5" x14ac:dyDescent="0.2">
      <c r="A16" s="8" t="s">
        <v>31</v>
      </c>
      <c r="B16" s="32">
        <v>0</v>
      </c>
      <c r="C16" s="32"/>
      <c r="D16" s="32"/>
      <c r="E16" s="33"/>
      <c r="F16" s="33"/>
      <c r="G16" s="33"/>
      <c r="H16" s="33"/>
      <c r="I16" s="33"/>
      <c r="J16" s="33"/>
      <c r="K16" s="33"/>
      <c r="L16" s="33"/>
      <c r="M16" s="33"/>
    </row>
    <row r="17" spans="1:13" ht="12.75" x14ac:dyDescent="0.2">
      <c r="A17" s="8" t="s">
        <v>32</v>
      </c>
      <c r="B17" s="32">
        <v>0</v>
      </c>
      <c r="C17" s="32"/>
      <c r="D17" s="32"/>
      <c r="E17" s="33"/>
      <c r="F17" s="33"/>
      <c r="G17" s="33"/>
      <c r="H17" s="33"/>
      <c r="I17" s="33"/>
      <c r="J17" s="33"/>
      <c r="K17" s="33"/>
      <c r="L17" s="33"/>
      <c r="M17" s="33"/>
    </row>
    <row r="18" spans="1:13" ht="13.5" thickBot="1" x14ac:dyDescent="0.25">
      <c r="A18" s="14" t="s">
        <v>33</v>
      </c>
      <c r="B18" s="35">
        <v>0</v>
      </c>
      <c r="C18" s="35"/>
      <c r="D18" s="35"/>
      <c r="E18" s="33"/>
      <c r="F18" s="32"/>
      <c r="G18" s="32"/>
      <c r="H18" s="32"/>
      <c r="I18" s="32"/>
      <c r="J18" s="32"/>
      <c r="K18" s="32"/>
      <c r="L18" s="32"/>
      <c r="M18" s="32"/>
    </row>
    <row r="19" spans="1:13" ht="13.5" thickBot="1" x14ac:dyDescent="0.25">
      <c r="A19" s="27" t="s">
        <v>34</v>
      </c>
      <c r="B19" s="28">
        <f>SUM(B5:B18)</f>
        <v>1870.47</v>
      </c>
      <c r="C19" s="28">
        <f>SUM(C5:C18)</f>
        <v>1883.0900000000001</v>
      </c>
      <c r="D19" s="28">
        <f>SUM(D5:D18)</f>
        <v>1819.2700000000002</v>
      </c>
      <c r="E19" s="28"/>
      <c r="F19" s="28"/>
      <c r="G19" s="28"/>
      <c r="H19" s="28"/>
      <c r="I19" s="28"/>
      <c r="J19" s="28"/>
      <c r="K19" s="28"/>
      <c r="L19" s="28"/>
      <c r="M19" s="28">
        <f t="shared" ref="M19" si="0">SUM(M5:M18)</f>
        <v>0</v>
      </c>
    </row>
    <row r="20" spans="1:13" ht="13.5" thickBot="1" x14ac:dyDescent="0.25">
      <c r="A20" s="36" t="s">
        <v>14</v>
      </c>
      <c r="B20" s="29">
        <v>0</v>
      </c>
      <c r="C20" s="32">
        <f>32.19+1+1.31</f>
        <v>34.5</v>
      </c>
      <c r="D20" s="32">
        <v>26.41</v>
      </c>
      <c r="E20" s="32"/>
      <c r="F20" s="32"/>
      <c r="G20" s="32"/>
      <c r="H20" s="32"/>
      <c r="I20" s="32"/>
      <c r="J20" s="32"/>
      <c r="K20" s="32"/>
      <c r="L20" s="32"/>
      <c r="M20" s="32">
        <v>0</v>
      </c>
    </row>
    <row r="21" spans="1:13" ht="13.5" thickBot="1" x14ac:dyDescent="0.25">
      <c r="A21" s="27" t="s">
        <v>15</v>
      </c>
      <c r="B21" s="28">
        <f>B19-B20</f>
        <v>1870.47</v>
      </c>
      <c r="C21" s="28">
        <f>C19-C20</f>
        <v>1848.5900000000001</v>
      </c>
      <c r="D21" s="28">
        <f>D19-D20</f>
        <v>1792.8600000000001</v>
      </c>
      <c r="E21" s="28"/>
      <c r="F21" s="28"/>
      <c r="G21" s="28"/>
      <c r="H21" s="28"/>
      <c r="I21" s="28"/>
      <c r="J21" s="28"/>
      <c r="K21" s="28"/>
      <c r="L21" s="28"/>
      <c r="M21" s="28"/>
    </row>
    <row r="22" spans="1:13" ht="13.5" thickBot="1" x14ac:dyDescent="0.25">
      <c r="A22" s="36" t="s">
        <v>12</v>
      </c>
      <c r="B22" s="37">
        <f>AVERAGE(B21)</f>
        <v>1870.47</v>
      </c>
      <c r="C22" s="37">
        <f>AVERAGE($B21:C21)</f>
        <v>1859.5300000000002</v>
      </c>
      <c r="D22" s="37">
        <f>AVERAGE($B21:D21)</f>
        <v>1837.3066666666666</v>
      </c>
      <c r="E22" s="37"/>
      <c r="F22" s="37"/>
      <c r="G22" s="37"/>
      <c r="H22" s="37"/>
      <c r="I22" s="37"/>
      <c r="J22" s="37"/>
      <c r="K22" s="37"/>
      <c r="L22" s="37"/>
      <c r="M22" s="37"/>
    </row>
    <row r="23" spans="1:13" ht="13.5" thickBot="1" x14ac:dyDescent="0.25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ht="15" x14ac:dyDescent="0.25">
      <c r="A24"/>
      <c r="B24" s="15"/>
      <c r="C24" s="15"/>
      <c r="D24" s="16"/>
      <c r="E24" s="16"/>
      <c r="F24" s="16"/>
      <c r="G24" s="16"/>
      <c r="H24" s="16"/>
      <c r="I24" s="16"/>
      <c r="J24" s="16"/>
      <c r="K24" s="16"/>
      <c r="L24" s="16"/>
      <c r="M24" s="16"/>
    </row>
  </sheetData>
  <mergeCells count="15">
    <mergeCell ref="J3:J4"/>
    <mergeCell ref="K3:K4"/>
    <mergeCell ref="L3:L4"/>
    <mergeCell ref="M3:M4"/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zoomScaleNormal="100" workbookViewId="0">
      <selection activeCell="E19" sqref="E19"/>
    </sheetView>
  </sheetViews>
  <sheetFormatPr defaultRowHeight="12.75" x14ac:dyDescent="0.2"/>
  <cols>
    <col min="1" max="1" width="68.140625" style="21" customWidth="1"/>
    <col min="2" max="3" width="9" style="15" bestFit="1" customWidth="1"/>
    <col min="4" max="4" width="9.140625" style="16" bestFit="1" customWidth="1"/>
    <col min="5" max="11" width="9" style="16" bestFit="1" customWidth="1"/>
    <col min="12" max="12" width="9" style="16" customWidth="1"/>
    <col min="13" max="13" width="10.28515625" style="16" customWidth="1"/>
    <col min="14" max="16384" width="9.140625" style="18"/>
  </cols>
  <sheetData>
    <row r="1" spans="1:13" s="17" customFormat="1" ht="21.75" thickBot="1" x14ac:dyDescent="0.35">
      <c r="A1" s="47" t="s">
        <v>19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9"/>
    </row>
    <row r="2" spans="1:13" ht="21.75" thickBot="1" x14ac:dyDescent="0.25">
      <c r="A2" s="47" t="s">
        <v>58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9"/>
    </row>
    <row r="3" spans="1:13" s="19" customFormat="1" ht="11.25" x14ac:dyDescent="0.2">
      <c r="A3" s="50" t="s">
        <v>0</v>
      </c>
      <c r="B3" s="52" t="s">
        <v>1</v>
      </c>
      <c r="C3" s="52" t="s">
        <v>2</v>
      </c>
      <c r="D3" s="52" t="s">
        <v>3</v>
      </c>
      <c r="E3" s="52" t="s">
        <v>4</v>
      </c>
      <c r="F3" s="52" t="s">
        <v>5</v>
      </c>
      <c r="G3" s="52" t="s">
        <v>6</v>
      </c>
      <c r="H3" s="52" t="s">
        <v>7</v>
      </c>
      <c r="I3" s="52" t="s">
        <v>16</v>
      </c>
      <c r="J3" s="52" t="s">
        <v>8</v>
      </c>
      <c r="K3" s="52" t="s">
        <v>9</v>
      </c>
      <c r="L3" s="52" t="s">
        <v>10</v>
      </c>
      <c r="M3" s="52" t="s">
        <v>11</v>
      </c>
    </row>
    <row r="4" spans="1:13" ht="11.25" x14ac:dyDescent="0.2">
      <c r="A4" s="51"/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</row>
    <row r="5" spans="1:13" x14ac:dyDescent="0.2">
      <c r="A5" s="7" t="s">
        <v>20</v>
      </c>
      <c r="B5" s="30">
        <v>0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</row>
    <row r="6" spans="1:13" x14ac:dyDescent="0.2">
      <c r="A6" s="31" t="s">
        <v>21</v>
      </c>
      <c r="B6" s="30">
        <v>0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3" x14ac:dyDescent="0.2">
      <c r="A7" s="31" t="s">
        <v>22</v>
      </c>
      <c r="B7" s="30">
        <v>0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</row>
    <row r="8" spans="1:13" x14ac:dyDescent="0.2">
      <c r="A8" s="31" t="s">
        <v>23</v>
      </c>
      <c r="B8" s="30">
        <v>0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</row>
    <row r="9" spans="1:13" x14ac:dyDescent="0.2">
      <c r="A9" s="31" t="s">
        <v>24</v>
      </c>
      <c r="B9" s="30">
        <v>0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3" x14ac:dyDescent="0.2">
      <c r="A10" s="31" t="s">
        <v>25</v>
      </c>
      <c r="B10" s="30">
        <v>0</v>
      </c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3" x14ac:dyDescent="0.2">
      <c r="A11" s="7" t="s">
        <v>26</v>
      </c>
      <c r="B11" s="32">
        <v>0</v>
      </c>
      <c r="C11" s="32"/>
      <c r="D11" s="32"/>
      <c r="E11" s="30"/>
      <c r="F11" s="30"/>
      <c r="G11" s="32"/>
      <c r="H11" s="32"/>
      <c r="I11" s="32"/>
      <c r="J11" s="32"/>
      <c r="K11" s="32"/>
      <c r="L11" s="32"/>
      <c r="M11" s="32"/>
    </row>
    <row r="12" spans="1:13" s="22" customFormat="1" x14ac:dyDescent="0.2">
      <c r="A12" s="8" t="s">
        <v>27</v>
      </c>
      <c r="B12" s="32">
        <v>4753.33</v>
      </c>
      <c r="C12" s="32">
        <v>4293.33</v>
      </c>
      <c r="D12" s="32">
        <v>4753.33</v>
      </c>
      <c r="E12" s="33"/>
      <c r="F12" s="33"/>
      <c r="G12" s="33"/>
      <c r="H12" s="33"/>
      <c r="I12" s="34"/>
      <c r="J12" s="33"/>
      <c r="K12" s="33"/>
      <c r="L12" s="33"/>
      <c r="M12" s="33"/>
    </row>
    <row r="13" spans="1:13" s="20" customFormat="1" x14ac:dyDescent="0.2">
      <c r="A13" s="8" t="s">
        <v>28</v>
      </c>
      <c r="B13" s="32">
        <v>0</v>
      </c>
      <c r="C13" s="32"/>
      <c r="D13" s="32"/>
      <c r="E13" s="32"/>
      <c r="F13" s="30"/>
      <c r="G13" s="33"/>
      <c r="H13" s="33"/>
      <c r="I13" s="33"/>
      <c r="J13" s="33"/>
      <c r="K13" s="33"/>
      <c r="L13" s="33"/>
      <c r="M13" s="33"/>
    </row>
    <row r="14" spans="1:13" s="22" customFormat="1" x14ac:dyDescent="0.2">
      <c r="A14" s="8" t="s">
        <v>29</v>
      </c>
      <c r="B14" s="32">
        <v>0</v>
      </c>
      <c r="C14" s="32"/>
      <c r="D14" s="32"/>
      <c r="E14" s="32"/>
      <c r="F14" s="30"/>
      <c r="G14" s="33"/>
      <c r="H14" s="33"/>
      <c r="I14" s="33"/>
      <c r="J14" s="33"/>
      <c r="K14" s="33"/>
      <c r="L14" s="33"/>
      <c r="M14" s="33"/>
    </row>
    <row r="15" spans="1:13" s="20" customFormat="1" x14ac:dyDescent="0.2">
      <c r="A15" s="9" t="s">
        <v>30</v>
      </c>
      <c r="B15" s="32">
        <v>0</v>
      </c>
      <c r="C15" s="32"/>
      <c r="D15" s="32"/>
      <c r="E15" s="32"/>
      <c r="F15" s="30"/>
      <c r="G15" s="32"/>
      <c r="H15" s="32"/>
      <c r="I15" s="32"/>
      <c r="J15" s="32"/>
      <c r="K15" s="32"/>
      <c r="L15" s="32"/>
      <c r="M15" s="32"/>
    </row>
    <row r="16" spans="1:13" s="20" customFormat="1" x14ac:dyDescent="0.2">
      <c r="A16" s="8" t="s">
        <v>31</v>
      </c>
      <c r="B16" s="32">
        <v>0</v>
      </c>
      <c r="C16" s="32"/>
      <c r="D16" s="32"/>
      <c r="E16" s="32"/>
      <c r="F16" s="30"/>
      <c r="G16" s="33"/>
      <c r="H16" s="33"/>
      <c r="I16" s="33"/>
      <c r="J16" s="33"/>
      <c r="K16" s="33"/>
      <c r="L16" s="33"/>
      <c r="M16" s="33"/>
    </row>
    <row r="17" spans="1:13" x14ac:dyDescent="0.2">
      <c r="A17" s="8" t="s">
        <v>32</v>
      </c>
      <c r="B17" s="32">
        <v>0</v>
      </c>
      <c r="C17" s="32"/>
      <c r="D17" s="32"/>
      <c r="E17" s="32"/>
      <c r="F17" s="30"/>
      <c r="G17" s="33"/>
      <c r="H17" s="33"/>
      <c r="I17" s="33"/>
      <c r="J17" s="33"/>
      <c r="K17" s="33"/>
      <c r="L17" s="33"/>
      <c r="M17" s="33"/>
    </row>
    <row r="18" spans="1:13" ht="13.5" thickBot="1" x14ac:dyDescent="0.25">
      <c r="A18" s="14" t="s">
        <v>33</v>
      </c>
      <c r="B18" s="35">
        <v>0</v>
      </c>
      <c r="C18" s="32"/>
      <c r="D18" s="32"/>
      <c r="E18" s="32"/>
      <c r="F18" s="30"/>
      <c r="G18" s="32"/>
      <c r="H18" s="32"/>
      <c r="I18" s="32"/>
      <c r="J18" s="32"/>
      <c r="K18" s="32"/>
      <c r="L18" s="32"/>
      <c r="M18" s="32"/>
    </row>
    <row r="19" spans="1:13" ht="13.5" thickBot="1" x14ac:dyDescent="0.25">
      <c r="A19" s="27" t="s">
        <v>34</v>
      </c>
      <c r="B19" s="28">
        <f>SUM(B5:B18)</f>
        <v>4753.33</v>
      </c>
      <c r="C19" s="28">
        <f t="shared" ref="C19:D19" si="0">SUM(C5:C18)</f>
        <v>4293.33</v>
      </c>
      <c r="D19" s="28">
        <f t="shared" si="0"/>
        <v>4753.33</v>
      </c>
      <c r="E19" s="28"/>
      <c r="F19" s="28"/>
      <c r="G19" s="28"/>
      <c r="H19" s="28"/>
      <c r="I19" s="28"/>
      <c r="J19" s="28"/>
      <c r="K19" s="28"/>
      <c r="L19" s="28"/>
      <c r="M19" s="28"/>
    </row>
    <row r="20" spans="1:13" ht="13.5" thickBot="1" x14ac:dyDescent="0.25">
      <c r="A20" s="36" t="s">
        <v>14</v>
      </c>
      <c r="B20" s="29">
        <v>153.33000000000001</v>
      </c>
      <c r="C20" s="32">
        <v>0.09</v>
      </c>
      <c r="D20" s="32">
        <v>153.33000000000001</v>
      </c>
      <c r="E20" s="32"/>
      <c r="F20" s="32"/>
      <c r="G20" s="32"/>
      <c r="H20" s="32"/>
      <c r="I20" s="32"/>
      <c r="J20" s="32"/>
      <c r="K20" s="32"/>
      <c r="L20" s="32"/>
      <c r="M20" s="32"/>
    </row>
    <row r="21" spans="1:13" ht="13.5" thickBot="1" x14ac:dyDescent="0.25">
      <c r="A21" s="27" t="s">
        <v>15</v>
      </c>
      <c r="B21" s="28">
        <f>B19-B20</f>
        <v>4600</v>
      </c>
      <c r="C21" s="28">
        <f>C19-C20</f>
        <v>4293.24</v>
      </c>
      <c r="D21" s="28">
        <f>D19-D20</f>
        <v>4600</v>
      </c>
      <c r="E21" s="28"/>
      <c r="F21" s="28"/>
      <c r="G21" s="28"/>
      <c r="H21" s="28"/>
      <c r="I21" s="28"/>
      <c r="J21" s="28"/>
      <c r="K21" s="28"/>
      <c r="L21" s="28"/>
      <c r="M21" s="28"/>
    </row>
    <row r="22" spans="1:13" ht="13.5" thickBot="1" x14ac:dyDescent="0.25">
      <c r="A22" s="36" t="s">
        <v>12</v>
      </c>
      <c r="B22" s="37">
        <f>AVERAGE(B21)</f>
        <v>4600</v>
      </c>
      <c r="C22" s="37">
        <f>AVERAGE($B21:C21)</f>
        <v>4446.62</v>
      </c>
      <c r="D22" s="37">
        <f>AVERAGE($B21:D21)</f>
        <v>4497.7466666666669</v>
      </c>
      <c r="E22" s="37"/>
      <c r="F22" s="37"/>
      <c r="G22" s="37"/>
      <c r="H22" s="37"/>
      <c r="I22" s="37"/>
      <c r="J22" s="37"/>
      <c r="K22" s="37"/>
      <c r="L22" s="37"/>
      <c r="M22" s="37"/>
    </row>
    <row r="23" spans="1:13" ht="13.5" thickBot="1" x14ac:dyDescent="0.25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zoomScaleNormal="100" workbookViewId="0">
      <selection activeCell="E25" sqref="E25"/>
    </sheetView>
  </sheetViews>
  <sheetFormatPr defaultRowHeight="12.75" x14ac:dyDescent="0.2"/>
  <cols>
    <col min="1" max="1" width="63" style="21" customWidth="1"/>
    <col min="2" max="3" width="9" style="15" bestFit="1" customWidth="1"/>
    <col min="4" max="11" width="9" style="16" bestFit="1" customWidth="1"/>
    <col min="12" max="12" width="9.42578125" style="16" customWidth="1"/>
    <col min="13" max="13" width="10.140625" style="16" customWidth="1"/>
    <col min="14" max="16384" width="9.140625" style="18"/>
  </cols>
  <sheetData>
    <row r="1" spans="1:14" s="17" customFormat="1" ht="21.75" thickBot="1" x14ac:dyDescent="0.35">
      <c r="A1" s="47" t="s">
        <v>19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9"/>
    </row>
    <row r="2" spans="1:14" ht="21.75" thickBot="1" x14ac:dyDescent="0.25">
      <c r="A2" s="47" t="s">
        <v>75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9"/>
    </row>
    <row r="3" spans="1:14" s="19" customFormat="1" ht="11.25" x14ac:dyDescent="0.2">
      <c r="A3" s="50" t="s">
        <v>0</v>
      </c>
      <c r="B3" s="52" t="s">
        <v>1</v>
      </c>
      <c r="C3" s="52" t="s">
        <v>2</v>
      </c>
      <c r="D3" s="52" t="s">
        <v>3</v>
      </c>
      <c r="E3" s="52" t="s">
        <v>4</v>
      </c>
      <c r="F3" s="52" t="s">
        <v>5</v>
      </c>
      <c r="G3" s="52" t="s">
        <v>6</v>
      </c>
      <c r="H3" s="52" t="s">
        <v>7</v>
      </c>
      <c r="I3" s="52" t="s">
        <v>16</v>
      </c>
      <c r="J3" s="52" t="s">
        <v>8</v>
      </c>
      <c r="K3" s="52" t="s">
        <v>9</v>
      </c>
      <c r="L3" s="52" t="s">
        <v>10</v>
      </c>
      <c r="M3" s="52" t="s">
        <v>11</v>
      </c>
    </row>
    <row r="4" spans="1:14" ht="11.25" x14ac:dyDescent="0.2">
      <c r="A4" s="51"/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</row>
    <row r="5" spans="1:14" x14ac:dyDescent="0.2">
      <c r="A5" s="7" t="s">
        <v>20</v>
      </c>
      <c r="B5" s="30">
        <v>0</v>
      </c>
      <c r="C5" s="30">
        <v>0</v>
      </c>
      <c r="D5" s="30">
        <v>0</v>
      </c>
      <c r="E5" s="30">
        <v>0</v>
      </c>
      <c r="F5" s="30">
        <v>0</v>
      </c>
      <c r="G5" s="30"/>
      <c r="H5" s="30"/>
      <c r="I5" s="30"/>
      <c r="J5" s="30"/>
      <c r="K5" s="30"/>
      <c r="L5" s="30"/>
      <c r="M5" s="30"/>
    </row>
    <row r="6" spans="1:14" x14ac:dyDescent="0.2">
      <c r="A6" s="31" t="s">
        <v>21</v>
      </c>
      <c r="B6" s="30">
        <v>0</v>
      </c>
      <c r="C6" s="30">
        <v>0</v>
      </c>
      <c r="D6" s="30">
        <v>0</v>
      </c>
      <c r="E6" s="30">
        <v>0</v>
      </c>
      <c r="F6" s="30">
        <v>0</v>
      </c>
      <c r="G6" s="30"/>
      <c r="H6" s="30"/>
      <c r="I6" s="30"/>
      <c r="J6" s="30"/>
      <c r="K6" s="30"/>
      <c r="L6" s="30"/>
      <c r="M6" s="30"/>
    </row>
    <row r="7" spans="1:14" x14ac:dyDescent="0.2">
      <c r="A7" s="31" t="s">
        <v>22</v>
      </c>
      <c r="B7" s="30">
        <v>0</v>
      </c>
      <c r="C7" s="30">
        <v>0</v>
      </c>
      <c r="D7" s="30">
        <v>0</v>
      </c>
      <c r="E7" s="30">
        <v>0</v>
      </c>
      <c r="F7" s="30">
        <v>0</v>
      </c>
      <c r="G7" s="30"/>
      <c r="H7" s="30"/>
      <c r="I7" s="30"/>
      <c r="J7" s="30"/>
      <c r="K7" s="30"/>
      <c r="L7" s="30"/>
      <c r="M7" s="30"/>
    </row>
    <row r="8" spans="1:14" x14ac:dyDescent="0.2">
      <c r="A8" s="31" t="s">
        <v>23</v>
      </c>
      <c r="B8" s="30">
        <v>0</v>
      </c>
      <c r="C8" s="30">
        <v>0</v>
      </c>
      <c r="D8" s="30">
        <v>0</v>
      </c>
      <c r="E8" s="30">
        <v>0</v>
      </c>
      <c r="F8" s="30">
        <v>0</v>
      </c>
      <c r="G8" s="30"/>
      <c r="H8" s="30"/>
      <c r="I8" s="30"/>
      <c r="J8" s="30"/>
      <c r="K8" s="30"/>
      <c r="L8" s="30"/>
      <c r="M8" s="30"/>
    </row>
    <row r="9" spans="1:14" x14ac:dyDescent="0.2">
      <c r="A9" s="31" t="s">
        <v>24</v>
      </c>
      <c r="B9" s="30">
        <v>0</v>
      </c>
      <c r="C9" s="30">
        <v>0</v>
      </c>
      <c r="D9" s="30">
        <v>0</v>
      </c>
      <c r="E9" s="30">
        <v>0</v>
      </c>
      <c r="F9" s="30">
        <v>0</v>
      </c>
      <c r="G9" s="30"/>
      <c r="H9" s="30"/>
      <c r="I9" s="30"/>
      <c r="J9" s="30"/>
      <c r="K9" s="30"/>
      <c r="L9" s="30"/>
      <c r="M9" s="30"/>
    </row>
    <row r="10" spans="1:14" x14ac:dyDescent="0.2">
      <c r="A10" s="31" t="s">
        <v>25</v>
      </c>
      <c r="B10" s="30">
        <v>0</v>
      </c>
      <c r="C10" s="30">
        <v>0</v>
      </c>
      <c r="D10" s="30">
        <v>0</v>
      </c>
      <c r="E10" s="30">
        <v>0</v>
      </c>
      <c r="F10" s="30">
        <v>0</v>
      </c>
      <c r="G10" s="30"/>
      <c r="H10" s="30"/>
      <c r="I10" s="30"/>
      <c r="J10" s="30"/>
      <c r="K10" s="30"/>
      <c r="L10" s="30"/>
      <c r="M10" s="30"/>
    </row>
    <row r="11" spans="1:14" x14ac:dyDescent="0.2">
      <c r="A11" s="7" t="s">
        <v>26</v>
      </c>
      <c r="B11" s="32">
        <v>0</v>
      </c>
      <c r="C11" s="32">
        <v>0</v>
      </c>
      <c r="D11" s="32">
        <v>0</v>
      </c>
      <c r="E11" s="30">
        <v>0</v>
      </c>
      <c r="F11" s="30">
        <v>0</v>
      </c>
      <c r="G11" s="32"/>
      <c r="H11" s="32"/>
      <c r="I11" s="32"/>
      <c r="J11" s="32"/>
      <c r="K11" s="32"/>
      <c r="L11" s="32"/>
      <c r="M11" s="32"/>
    </row>
    <row r="12" spans="1:14" s="22" customFormat="1" x14ac:dyDescent="0.2">
      <c r="A12" s="8" t="s">
        <v>27</v>
      </c>
      <c r="B12" s="32">
        <v>4553</v>
      </c>
      <c r="C12" s="32">
        <v>4299.5</v>
      </c>
      <c r="D12" s="32">
        <v>4553</v>
      </c>
      <c r="E12" s="32"/>
      <c r="F12" s="33"/>
      <c r="G12" s="33"/>
      <c r="H12" s="33"/>
      <c r="I12" s="34"/>
      <c r="J12" s="33"/>
      <c r="K12" s="33"/>
      <c r="L12" s="33"/>
      <c r="M12" s="33"/>
      <c r="N12" s="25"/>
    </row>
    <row r="13" spans="1:14" s="20" customFormat="1" x14ac:dyDescent="0.2">
      <c r="A13" s="8" t="s">
        <v>28</v>
      </c>
      <c r="B13" s="32">
        <v>0</v>
      </c>
      <c r="C13" s="32">
        <v>0</v>
      </c>
      <c r="D13" s="32">
        <v>0</v>
      </c>
      <c r="E13" s="30">
        <v>0</v>
      </c>
      <c r="F13" s="33">
        <v>0</v>
      </c>
      <c r="G13" s="33"/>
      <c r="H13" s="33"/>
      <c r="I13" s="33"/>
      <c r="J13" s="33"/>
      <c r="K13" s="33"/>
      <c r="L13" s="33"/>
      <c r="M13" s="33"/>
    </row>
    <row r="14" spans="1:14" s="22" customFormat="1" x14ac:dyDescent="0.2">
      <c r="A14" s="8" t="s">
        <v>29</v>
      </c>
      <c r="B14" s="32">
        <v>0</v>
      </c>
      <c r="C14" s="32">
        <v>0</v>
      </c>
      <c r="D14" s="32">
        <v>0</v>
      </c>
      <c r="E14" s="30">
        <v>0</v>
      </c>
      <c r="F14" s="33">
        <v>0</v>
      </c>
      <c r="G14" s="33"/>
      <c r="H14" s="33"/>
      <c r="I14" s="33"/>
      <c r="J14" s="33"/>
      <c r="K14" s="33"/>
      <c r="L14" s="33"/>
      <c r="M14" s="33"/>
    </row>
    <row r="15" spans="1:14" s="20" customFormat="1" x14ac:dyDescent="0.2">
      <c r="A15" s="9" t="s">
        <v>30</v>
      </c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</row>
    <row r="16" spans="1:14" s="20" customFormat="1" x14ac:dyDescent="0.2">
      <c r="A16" s="8" t="s">
        <v>31</v>
      </c>
      <c r="B16" s="32">
        <v>0</v>
      </c>
      <c r="C16" s="32">
        <v>0</v>
      </c>
      <c r="D16" s="32">
        <v>0</v>
      </c>
      <c r="E16" s="33">
        <v>0</v>
      </c>
      <c r="F16" s="33">
        <v>0</v>
      </c>
      <c r="G16" s="33"/>
      <c r="H16" s="33"/>
      <c r="I16" s="33"/>
      <c r="J16" s="33"/>
      <c r="K16" s="33"/>
      <c r="L16" s="33"/>
      <c r="M16" s="33"/>
    </row>
    <row r="17" spans="1:13" x14ac:dyDescent="0.2">
      <c r="A17" s="8" t="s">
        <v>32</v>
      </c>
      <c r="B17" s="32">
        <v>0</v>
      </c>
      <c r="C17" s="32">
        <v>0</v>
      </c>
      <c r="D17" s="32">
        <v>0</v>
      </c>
      <c r="E17" s="33">
        <v>0</v>
      </c>
      <c r="F17" s="33">
        <v>0</v>
      </c>
      <c r="G17" s="33"/>
      <c r="H17" s="33"/>
      <c r="I17" s="33"/>
      <c r="J17" s="33"/>
      <c r="K17" s="33"/>
      <c r="L17" s="33"/>
      <c r="M17" s="33"/>
    </row>
    <row r="18" spans="1:13" ht="13.5" thickBot="1" x14ac:dyDescent="0.25">
      <c r="A18" s="14" t="s">
        <v>33</v>
      </c>
      <c r="B18" s="35">
        <v>0</v>
      </c>
      <c r="C18" s="35">
        <v>0</v>
      </c>
      <c r="D18" s="35">
        <v>0</v>
      </c>
      <c r="E18" s="32">
        <v>0</v>
      </c>
      <c r="F18" s="32">
        <v>0</v>
      </c>
      <c r="G18" s="32"/>
      <c r="H18" s="32"/>
      <c r="I18" s="32"/>
      <c r="J18" s="32"/>
      <c r="K18" s="32"/>
      <c r="L18" s="32"/>
      <c r="M18" s="32"/>
    </row>
    <row r="19" spans="1:13" ht="13.5" thickBot="1" x14ac:dyDescent="0.25">
      <c r="A19" s="27" t="s">
        <v>34</v>
      </c>
      <c r="B19" s="28">
        <f t="shared" ref="B19:M19" si="0">SUM(B5:B18)</f>
        <v>4553</v>
      </c>
      <c r="C19" s="28">
        <f t="shared" si="0"/>
        <v>4299.5</v>
      </c>
      <c r="D19" s="28">
        <f t="shared" si="0"/>
        <v>4553</v>
      </c>
      <c r="E19" s="28">
        <f t="shared" si="0"/>
        <v>0</v>
      </c>
      <c r="F19" s="28">
        <f t="shared" si="0"/>
        <v>0</v>
      </c>
      <c r="G19" s="28">
        <f t="shared" si="0"/>
        <v>0</v>
      </c>
      <c r="H19" s="28">
        <f t="shared" si="0"/>
        <v>0</v>
      </c>
      <c r="I19" s="28">
        <f t="shared" si="0"/>
        <v>0</v>
      </c>
      <c r="J19" s="28">
        <f t="shared" si="0"/>
        <v>0</v>
      </c>
      <c r="K19" s="28">
        <f t="shared" si="0"/>
        <v>0</v>
      </c>
      <c r="L19" s="28">
        <f t="shared" si="0"/>
        <v>0</v>
      </c>
      <c r="M19" s="28">
        <f t="shared" si="0"/>
        <v>0</v>
      </c>
    </row>
    <row r="20" spans="1:13" ht="13.5" thickBot="1" x14ac:dyDescent="0.25">
      <c r="A20" s="36" t="s">
        <v>14</v>
      </c>
      <c r="B20" s="29">
        <v>0</v>
      </c>
      <c r="C20" s="32">
        <v>0</v>
      </c>
      <c r="D20" s="32">
        <v>0</v>
      </c>
      <c r="E20" s="32">
        <v>0</v>
      </c>
      <c r="F20" s="32"/>
      <c r="G20" s="32"/>
      <c r="H20" s="32"/>
      <c r="I20" s="32"/>
      <c r="J20" s="32"/>
      <c r="K20" s="32">
        <v>0</v>
      </c>
      <c r="L20" s="32">
        <v>0</v>
      </c>
      <c r="M20" s="32">
        <v>0</v>
      </c>
    </row>
    <row r="21" spans="1:13" ht="13.5" thickBot="1" x14ac:dyDescent="0.25">
      <c r="A21" s="27" t="s">
        <v>15</v>
      </c>
      <c r="B21" s="28">
        <f>B19-B20</f>
        <v>4553</v>
      </c>
      <c r="C21" s="28">
        <f t="shared" ref="C21:M21" si="1">C19-C20</f>
        <v>4299.5</v>
      </c>
      <c r="D21" s="28">
        <f t="shared" si="1"/>
        <v>4553</v>
      </c>
      <c r="E21" s="28">
        <f t="shared" si="1"/>
        <v>0</v>
      </c>
      <c r="F21" s="28">
        <f t="shared" si="1"/>
        <v>0</v>
      </c>
      <c r="G21" s="28">
        <f t="shared" si="1"/>
        <v>0</v>
      </c>
      <c r="H21" s="28">
        <f t="shared" si="1"/>
        <v>0</v>
      </c>
      <c r="I21" s="28">
        <f t="shared" si="1"/>
        <v>0</v>
      </c>
      <c r="J21" s="28">
        <f t="shared" si="1"/>
        <v>0</v>
      </c>
      <c r="K21" s="28">
        <f t="shared" si="1"/>
        <v>0</v>
      </c>
      <c r="L21" s="28">
        <f t="shared" si="1"/>
        <v>0</v>
      </c>
      <c r="M21" s="28">
        <f t="shared" si="1"/>
        <v>0</v>
      </c>
    </row>
    <row r="22" spans="1:13" ht="13.5" thickBot="1" x14ac:dyDescent="0.25">
      <c r="A22" s="36" t="s">
        <v>12</v>
      </c>
      <c r="B22" s="37">
        <f>AVERAGE(B21)</f>
        <v>4553</v>
      </c>
      <c r="C22" s="37">
        <f>AVERAGE($B21:C21)</f>
        <v>4426.25</v>
      </c>
      <c r="D22" s="37">
        <f>AVERAGE($B21:D21)</f>
        <v>4468.5</v>
      </c>
      <c r="E22" s="37"/>
      <c r="F22" s="37"/>
      <c r="G22" s="37"/>
      <c r="H22" s="37"/>
      <c r="I22" s="37"/>
      <c r="J22" s="37"/>
      <c r="K22" s="37"/>
      <c r="L22" s="37"/>
      <c r="M22" s="37"/>
    </row>
    <row r="23" spans="1:13" ht="13.5" thickBot="1" x14ac:dyDescent="0.25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zoomScaleNormal="100" workbookViewId="0">
      <selection activeCell="D24" sqref="D24"/>
    </sheetView>
  </sheetViews>
  <sheetFormatPr defaultRowHeight="12.75" x14ac:dyDescent="0.2"/>
  <cols>
    <col min="1" max="1" width="67.85546875" style="21" customWidth="1"/>
    <col min="2" max="2" width="10.140625" style="15" customWidth="1"/>
    <col min="3" max="3" width="9" style="15" bestFit="1" customWidth="1"/>
    <col min="4" max="8" width="9" style="16" bestFit="1" customWidth="1"/>
    <col min="9" max="9" width="10" style="16" bestFit="1" customWidth="1"/>
    <col min="10" max="10" width="9" style="16" bestFit="1" customWidth="1"/>
    <col min="11" max="11" width="8.85546875" style="16" customWidth="1"/>
    <col min="12" max="12" width="9" style="16" bestFit="1" customWidth="1"/>
    <col min="13" max="13" width="9" style="16" customWidth="1"/>
    <col min="14" max="16384" width="9.140625" style="18"/>
  </cols>
  <sheetData>
    <row r="1" spans="1:13" s="17" customFormat="1" ht="21.75" thickBot="1" x14ac:dyDescent="0.35">
      <c r="A1" s="47" t="s">
        <v>19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9"/>
    </row>
    <row r="2" spans="1:13" ht="21.75" thickBot="1" x14ac:dyDescent="0.25">
      <c r="A2" s="47" t="s">
        <v>66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9"/>
    </row>
    <row r="3" spans="1:13" s="19" customFormat="1" ht="11.25" x14ac:dyDescent="0.2">
      <c r="A3" s="50" t="s">
        <v>0</v>
      </c>
      <c r="B3" s="52" t="s">
        <v>1</v>
      </c>
      <c r="C3" s="52" t="s">
        <v>2</v>
      </c>
      <c r="D3" s="52" t="s">
        <v>3</v>
      </c>
      <c r="E3" s="52" t="s">
        <v>4</v>
      </c>
      <c r="F3" s="52" t="s">
        <v>5</v>
      </c>
      <c r="G3" s="52" t="s">
        <v>6</v>
      </c>
      <c r="H3" s="52" t="s">
        <v>7</v>
      </c>
      <c r="I3" s="52" t="s">
        <v>16</v>
      </c>
      <c r="J3" s="52" t="s">
        <v>8</v>
      </c>
      <c r="K3" s="52" t="s">
        <v>9</v>
      </c>
      <c r="L3" s="52" t="s">
        <v>10</v>
      </c>
      <c r="M3" s="52" t="s">
        <v>11</v>
      </c>
    </row>
    <row r="4" spans="1:13" ht="11.25" x14ac:dyDescent="0.2">
      <c r="A4" s="51"/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</row>
    <row r="5" spans="1:13" x14ac:dyDescent="0.2">
      <c r="A5" s="7" t="s">
        <v>20</v>
      </c>
      <c r="B5" s="30">
        <v>0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</row>
    <row r="6" spans="1:13" x14ac:dyDescent="0.2">
      <c r="A6" s="31" t="s">
        <v>21</v>
      </c>
      <c r="B6" s="30">
        <v>0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3" x14ac:dyDescent="0.2">
      <c r="A7" s="31" t="s">
        <v>22</v>
      </c>
      <c r="B7" s="30">
        <v>0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</row>
    <row r="8" spans="1:13" x14ac:dyDescent="0.2">
      <c r="A8" s="31" t="s">
        <v>23</v>
      </c>
      <c r="B8" s="30">
        <v>0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</row>
    <row r="9" spans="1:13" x14ac:dyDescent="0.2">
      <c r="A9" s="31" t="s">
        <v>24</v>
      </c>
      <c r="B9" s="30">
        <v>0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3" x14ac:dyDescent="0.2">
      <c r="A10" s="31" t="s">
        <v>25</v>
      </c>
      <c r="B10" s="30">
        <v>0</v>
      </c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3" x14ac:dyDescent="0.2">
      <c r="A11" s="7" t="s">
        <v>26</v>
      </c>
      <c r="B11" s="30">
        <v>0</v>
      </c>
      <c r="C11" s="30"/>
      <c r="D11" s="30"/>
      <c r="E11" s="30"/>
      <c r="F11" s="30"/>
      <c r="G11" s="32"/>
      <c r="H11" s="32"/>
      <c r="I11" s="32"/>
      <c r="J11" s="32"/>
      <c r="K11" s="32"/>
      <c r="L11" s="32"/>
      <c r="M11" s="32"/>
    </row>
    <row r="12" spans="1:13" s="22" customFormat="1" x14ac:dyDescent="0.2">
      <c r="A12" s="8" t="s">
        <v>27</v>
      </c>
      <c r="B12" s="32">
        <v>6000</v>
      </c>
      <c r="C12" s="32">
        <v>5600</v>
      </c>
      <c r="D12" s="33">
        <v>6200</v>
      </c>
      <c r="E12" s="33"/>
      <c r="F12" s="33"/>
      <c r="G12" s="33"/>
      <c r="H12" s="33"/>
      <c r="I12" s="34"/>
      <c r="J12" s="33"/>
      <c r="K12" s="33"/>
      <c r="L12" s="33"/>
      <c r="M12" s="33"/>
    </row>
    <row r="13" spans="1:13" s="20" customFormat="1" x14ac:dyDescent="0.2">
      <c r="A13" s="8" t="s">
        <v>28</v>
      </c>
      <c r="B13" s="32">
        <v>0</v>
      </c>
      <c r="C13" s="32"/>
      <c r="D13" s="32"/>
      <c r="E13" s="32"/>
      <c r="F13" s="30"/>
      <c r="G13" s="33"/>
      <c r="H13" s="33"/>
      <c r="I13" s="33"/>
      <c r="J13" s="33"/>
      <c r="K13" s="33"/>
      <c r="L13" s="33"/>
      <c r="M13" s="33"/>
    </row>
    <row r="14" spans="1:13" s="22" customFormat="1" x14ac:dyDescent="0.2">
      <c r="A14" s="8" t="s">
        <v>29</v>
      </c>
      <c r="B14" s="32">
        <v>0</v>
      </c>
      <c r="C14" s="32"/>
      <c r="D14" s="32"/>
      <c r="E14" s="32"/>
      <c r="F14" s="30"/>
      <c r="G14" s="33"/>
      <c r="H14" s="33"/>
      <c r="I14" s="33"/>
      <c r="J14" s="33"/>
      <c r="K14" s="33"/>
      <c r="L14" s="33"/>
      <c r="M14" s="33"/>
    </row>
    <row r="15" spans="1:13" s="20" customFormat="1" x14ac:dyDescent="0.2">
      <c r="A15" s="9" t="s">
        <v>30</v>
      </c>
      <c r="B15" s="32"/>
      <c r="C15" s="32"/>
      <c r="D15" s="32"/>
      <c r="E15" s="32"/>
      <c r="F15" s="30"/>
      <c r="G15" s="32"/>
      <c r="H15" s="32"/>
      <c r="I15" s="32"/>
      <c r="J15" s="32"/>
      <c r="K15" s="32"/>
      <c r="L15" s="32"/>
      <c r="M15" s="32"/>
    </row>
    <row r="16" spans="1:13" s="20" customFormat="1" x14ac:dyDescent="0.2">
      <c r="A16" s="8" t="s">
        <v>31</v>
      </c>
      <c r="B16" s="32">
        <v>0</v>
      </c>
      <c r="C16" s="32"/>
      <c r="D16" s="32"/>
      <c r="E16" s="32"/>
      <c r="F16" s="30"/>
      <c r="G16" s="33"/>
      <c r="H16" s="33"/>
      <c r="I16" s="33"/>
      <c r="J16" s="33"/>
      <c r="K16" s="33"/>
      <c r="L16" s="33"/>
      <c r="M16" s="33"/>
    </row>
    <row r="17" spans="1:13" x14ac:dyDescent="0.2">
      <c r="A17" s="8" t="s">
        <v>32</v>
      </c>
      <c r="B17" s="32">
        <v>0</v>
      </c>
      <c r="C17" s="32"/>
      <c r="D17" s="32"/>
      <c r="E17" s="32"/>
      <c r="F17" s="30"/>
      <c r="G17" s="33"/>
      <c r="H17" s="33"/>
      <c r="I17" s="33"/>
      <c r="J17" s="33"/>
      <c r="K17" s="33"/>
      <c r="L17" s="33"/>
      <c r="M17" s="33"/>
    </row>
    <row r="18" spans="1:13" ht="13.5" thickBot="1" x14ac:dyDescent="0.25">
      <c r="A18" s="14" t="s">
        <v>33</v>
      </c>
      <c r="B18" s="35"/>
      <c r="C18" s="32"/>
      <c r="D18" s="32"/>
      <c r="E18" s="32"/>
      <c r="F18" s="30"/>
      <c r="G18" s="32"/>
      <c r="H18" s="32"/>
      <c r="I18" s="32"/>
      <c r="J18" s="32"/>
      <c r="K18" s="32"/>
      <c r="L18" s="32"/>
      <c r="M18" s="32"/>
    </row>
    <row r="19" spans="1:13" ht="13.5" thickBot="1" x14ac:dyDescent="0.25">
      <c r="A19" s="27" t="s">
        <v>34</v>
      </c>
      <c r="B19" s="28">
        <f t="shared" ref="B19:M19" si="0">SUM(B5:B18)</f>
        <v>6000</v>
      </c>
      <c r="C19" s="28">
        <f t="shared" si="0"/>
        <v>5600</v>
      </c>
      <c r="D19" s="28">
        <f t="shared" si="0"/>
        <v>6200</v>
      </c>
      <c r="E19" s="28">
        <f t="shared" si="0"/>
        <v>0</v>
      </c>
      <c r="F19" s="28">
        <f t="shared" si="0"/>
        <v>0</v>
      </c>
      <c r="G19" s="28">
        <f t="shared" si="0"/>
        <v>0</v>
      </c>
      <c r="H19" s="28">
        <f t="shared" si="0"/>
        <v>0</v>
      </c>
      <c r="I19" s="28">
        <f t="shared" si="0"/>
        <v>0</v>
      </c>
      <c r="J19" s="28">
        <f t="shared" si="0"/>
        <v>0</v>
      </c>
      <c r="K19" s="28">
        <f t="shared" si="0"/>
        <v>0</v>
      </c>
      <c r="L19" s="28">
        <f t="shared" si="0"/>
        <v>0</v>
      </c>
      <c r="M19" s="28">
        <f t="shared" si="0"/>
        <v>0</v>
      </c>
    </row>
    <row r="20" spans="1:13" ht="13.5" thickBot="1" x14ac:dyDescent="0.25">
      <c r="A20" s="36" t="s">
        <v>14</v>
      </c>
      <c r="B20" s="29">
        <v>1400</v>
      </c>
      <c r="C20" s="32">
        <v>1000</v>
      </c>
      <c r="D20" s="32">
        <v>1600</v>
      </c>
      <c r="E20" s="32"/>
      <c r="F20" s="32"/>
      <c r="G20" s="32"/>
      <c r="H20" s="32"/>
      <c r="I20" s="32"/>
      <c r="J20" s="32"/>
      <c r="K20" s="32"/>
      <c r="L20" s="32"/>
      <c r="M20" s="32"/>
    </row>
    <row r="21" spans="1:13" ht="13.5" thickBot="1" x14ac:dyDescent="0.25">
      <c r="A21" s="27" t="s">
        <v>15</v>
      </c>
      <c r="B21" s="28">
        <f>B19-B20</f>
        <v>4600</v>
      </c>
      <c r="C21" s="28">
        <f>C19-C20</f>
        <v>4600</v>
      </c>
      <c r="D21" s="28">
        <f>D19-D20</f>
        <v>4600</v>
      </c>
      <c r="E21" s="28"/>
      <c r="F21" s="28"/>
      <c r="G21" s="28"/>
      <c r="H21" s="28"/>
      <c r="I21" s="28"/>
      <c r="J21" s="28"/>
      <c r="K21" s="28"/>
      <c r="L21" s="28"/>
      <c r="M21" s="28"/>
    </row>
    <row r="22" spans="1:13" ht="13.5" thickBot="1" x14ac:dyDescent="0.25">
      <c r="A22" s="36" t="s">
        <v>12</v>
      </c>
      <c r="B22" s="37">
        <f>AVERAGE(B21)</f>
        <v>4600</v>
      </c>
      <c r="C22" s="37">
        <f>AVERAGE($B21:C21)</f>
        <v>4600</v>
      </c>
      <c r="D22" s="37">
        <f>AVERAGE($B21:D21)</f>
        <v>4600</v>
      </c>
      <c r="E22" s="37"/>
      <c r="F22" s="37"/>
      <c r="G22" s="37"/>
      <c r="H22" s="37"/>
      <c r="I22" s="37"/>
      <c r="J22" s="37"/>
      <c r="K22" s="37"/>
      <c r="L22" s="37"/>
      <c r="M22" s="37"/>
    </row>
    <row r="23" spans="1:13" ht="13.5" thickBot="1" x14ac:dyDescent="0.25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zoomScaleNormal="100" workbookViewId="0">
      <selection activeCell="H19" sqref="H19"/>
    </sheetView>
  </sheetViews>
  <sheetFormatPr defaultRowHeight="12.75" x14ac:dyDescent="0.2"/>
  <cols>
    <col min="1" max="1" width="59.5703125" style="21" customWidth="1"/>
    <col min="2" max="2" width="9.7109375" style="15" customWidth="1"/>
    <col min="3" max="3" width="9" style="15" bestFit="1" customWidth="1"/>
    <col min="4" max="6" width="9" style="16" bestFit="1" customWidth="1"/>
    <col min="7" max="8" width="9.5703125" style="16" bestFit="1" customWidth="1"/>
    <col min="9" max="12" width="9" style="16" bestFit="1" customWidth="1"/>
    <col min="13" max="13" width="10.140625" style="16" customWidth="1"/>
    <col min="14" max="16384" width="9.140625" style="18"/>
  </cols>
  <sheetData>
    <row r="1" spans="1:14" s="17" customFormat="1" ht="21.75" thickBot="1" x14ac:dyDescent="0.35">
      <c r="A1" s="47" t="s">
        <v>19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9"/>
    </row>
    <row r="2" spans="1:14" ht="21.75" thickBot="1" x14ac:dyDescent="0.25">
      <c r="A2" s="47" t="s">
        <v>42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9"/>
    </row>
    <row r="3" spans="1:14" s="19" customFormat="1" ht="11.25" x14ac:dyDescent="0.2">
      <c r="A3" s="50" t="s">
        <v>0</v>
      </c>
      <c r="B3" s="52" t="s">
        <v>1</v>
      </c>
      <c r="C3" s="52" t="s">
        <v>2</v>
      </c>
      <c r="D3" s="52" t="s">
        <v>3</v>
      </c>
      <c r="E3" s="52" t="s">
        <v>4</v>
      </c>
      <c r="F3" s="52" t="s">
        <v>5</v>
      </c>
      <c r="G3" s="52" t="s">
        <v>6</v>
      </c>
      <c r="H3" s="52" t="s">
        <v>7</v>
      </c>
      <c r="I3" s="52" t="s">
        <v>16</v>
      </c>
      <c r="J3" s="52" t="s">
        <v>8</v>
      </c>
      <c r="K3" s="52" t="s">
        <v>9</v>
      </c>
      <c r="L3" s="52" t="s">
        <v>10</v>
      </c>
      <c r="M3" s="52" t="s">
        <v>11</v>
      </c>
    </row>
    <row r="4" spans="1:14" ht="11.25" x14ac:dyDescent="0.2">
      <c r="A4" s="51"/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</row>
    <row r="5" spans="1:14" x14ac:dyDescent="0.2">
      <c r="A5" s="7" t="s">
        <v>20</v>
      </c>
      <c r="B5" s="30">
        <v>1503.9</v>
      </c>
      <c r="C5" s="30">
        <v>1503.9</v>
      </c>
      <c r="D5" s="30">
        <v>1582.36</v>
      </c>
      <c r="E5" s="30"/>
      <c r="F5" s="30"/>
      <c r="G5" s="30"/>
      <c r="H5" s="30"/>
      <c r="I5" s="30"/>
      <c r="J5" s="30"/>
      <c r="K5" s="30"/>
      <c r="L5" s="30"/>
      <c r="M5" s="30"/>
    </row>
    <row r="6" spans="1:14" x14ac:dyDescent="0.2">
      <c r="A6" s="31" t="s">
        <v>21</v>
      </c>
      <c r="B6" s="30">
        <v>469.16</v>
      </c>
      <c r="C6" s="30">
        <v>477.48</v>
      </c>
      <c r="D6" s="30">
        <v>482.3</v>
      </c>
      <c r="E6" s="30"/>
      <c r="F6" s="30"/>
      <c r="G6" s="30"/>
      <c r="H6" s="30"/>
      <c r="I6" s="30"/>
      <c r="J6" s="30"/>
      <c r="K6" s="30"/>
      <c r="L6" s="30"/>
      <c r="M6" s="30"/>
    </row>
    <row r="7" spans="1:14" x14ac:dyDescent="0.2">
      <c r="A7" s="31" t="s">
        <v>22</v>
      </c>
      <c r="B7" s="30">
        <v>426.99</v>
      </c>
      <c r="C7" s="30">
        <v>466.12</v>
      </c>
      <c r="D7" s="30">
        <v>464.59</v>
      </c>
      <c r="E7" s="30"/>
      <c r="F7" s="30"/>
      <c r="G7" s="30"/>
      <c r="H7" s="30"/>
      <c r="I7" s="30"/>
      <c r="J7" s="30"/>
      <c r="K7" s="30"/>
      <c r="L7" s="30"/>
      <c r="M7" s="30"/>
    </row>
    <row r="8" spans="1:14" x14ac:dyDescent="0.2">
      <c r="A8" s="31" t="s">
        <v>23</v>
      </c>
      <c r="B8" s="30">
        <v>0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</row>
    <row r="9" spans="1:14" x14ac:dyDescent="0.2">
      <c r="A9" s="31" t="s">
        <v>24</v>
      </c>
      <c r="B9" s="30">
        <v>0</v>
      </c>
      <c r="C9" s="30">
        <v>78.459999999999994</v>
      </c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4" x14ac:dyDescent="0.2">
      <c r="A10" s="31" t="s">
        <v>25</v>
      </c>
      <c r="B10" s="30">
        <v>1281.3800000000001</v>
      </c>
      <c r="C10" s="30">
        <f>425+335.02+605.65</f>
        <v>1365.67</v>
      </c>
      <c r="D10" s="30">
        <f>593.93+342.82+425</f>
        <v>1361.75</v>
      </c>
      <c r="E10" s="30"/>
      <c r="F10" s="30"/>
      <c r="G10" s="30"/>
      <c r="H10" s="30"/>
      <c r="I10" s="30"/>
      <c r="J10" s="30"/>
      <c r="K10" s="30"/>
      <c r="L10" s="30"/>
      <c r="M10" s="30"/>
    </row>
    <row r="11" spans="1:14" x14ac:dyDescent="0.2">
      <c r="A11" s="7" t="s">
        <v>26</v>
      </c>
      <c r="B11" s="32">
        <v>0</v>
      </c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</row>
    <row r="12" spans="1:14" s="22" customFormat="1" x14ac:dyDescent="0.2">
      <c r="A12" s="8" t="s">
        <v>27</v>
      </c>
      <c r="B12" s="32">
        <v>0</v>
      </c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</row>
    <row r="13" spans="1:14" s="20" customFormat="1" x14ac:dyDescent="0.2">
      <c r="A13" s="8" t="s">
        <v>28</v>
      </c>
      <c r="B13" s="32">
        <v>0</v>
      </c>
      <c r="C13" s="32"/>
      <c r="D13" s="32"/>
      <c r="E13" s="30"/>
      <c r="F13" s="33"/>
      <c r="G13" s="33"/>
      <c r="H13" s="33"/>
      <c r="I13" s="33"/>
      <c r="J13" s="33"/>
      <c r="K13" s="33"/>
      <c r="L13" s="33"/>
      <c r="M13" s="33"/>
    </row>
    <row r="14" spans="1:14" s="22" customFormat="1" x14ac:dyDescent="0.2">
      <c r="A14" s="8" t="s">
        <v>29</v>
      </c>
      <c r="B14" s="32">
        <v>0</v>
      </c>
      <c r="C14" s="32"/>
      <c r="D14" s="32"/>
      <c r="E14" s="30"/>
      <c r="F14" s="33"/>
      <c r="G14" s="33"/>
      <c r="H14" s="33"/>
      <c r="I14" s="33"/>
      <c r="J14" s="33"/>
      <c r="K14" s="33"/>
      <c r="L14" s="33"/>
      <c r="M14" s="33"/>
    </row>
    <row r="15" spans="1:14" s="20" customFormat="1" x14ac:dyDescent="0.2">
      <c r="A15" s="9" t="s">
        <v>30</v>
      </c>
      <c r="B15" s="32">
        <v>178.95</v>
      </c>
      <c r="C15" s="32"/>
      <c r="D15" s="32">
        <f>92.46+119.3</f>
        <v>211.76</v>
      </c>
      <c r="E15" s="32"/>
      <c r="F15" s="32"/>
      <c r="G15" s="32"/>
      <c r="H15" s="32"/>
      <c r="I15" s="32"/>
      <c r="J15" s="32"/>
      <c r="K15" s="32"/>
      <c r="L15" s="32"/>
      <c r="M15" s="32"/>
    </row>
    <row r="16" spans="1:14" s="20" customFormat="1" x14ac:dyDescent="0.2">
      <c r="A16" s="8" t="s">
        <v>31</v>
      </c>
      <c r="B16" s="32">
        <v>0</v>
      </c>
      <c r="C16" s="32"/>
      <c r="D16" s="32"/>
      <c r="E16" s="30"/>
      <c r="F16" s="33"/>
      <c r="G16" s="33"/>
      <c r="H16" s="33"/>
      <c r="I16" s="33"/>
      <c r="J16" s="33"/>
      <c r="K16" s="33"/>
      <c r="L16" s="33"/>
      <c r="M16" s="33"/>
      <c r="N16" s="6"/>
    </row>
    <row r="17" spans="1:13" x14ac:dyDescent="0.2">
      <c r="A17" s="8" t="s">
        <v>32</v>
      </c>
      <c r="B17" s="32">
        <v>0</v>
      </c>
      <c r="C17" s="32"/>
      <c r="D17" s="32"/>
      <c r="E17" s="30"/>
      <c r="F17" s="33"/>
      <c r="G17" s="33"/>
      <c r="H17" s="33"/>
      <c r="I17" s="33"/>
      <c r="J17" s="33"/>
      <c r="K17" s="33"/>
      <c r="L17" s="33"/>
      <c r="M17" s="33"/>
    </row>
    <row r="18" spans="1:13" ht="13.5" thickBot="1" x14ac:dyDescent="0.25">
      <c r="A18" s="8" t="s">
        <v>33</v>
      </c>
      <c r="B18" s="32"/>
      <c r="C18" s="32"/>
      <c r="D18" s="33">
        <v>250</v>
      </c>
      <c r="E18" s="30"/>
      <c r="F18" s="33"/>
      <c r="G18" s="33"/>
      <c r="H18" s="33"/>
      <c r="I18" s="33"/>
      <c r="J18" s="33"/>
      <c r="K18" s="33"/>
      <c r="L18" s="33"/>
      <c r="M18" s="33"/>
    </row>
    <row r="19" spans="1:13" ht="13.5" thickBot="1" x14ac:dyDescent="0.25">
      <c r="A19" s="27" t="s">
        <v>34</v>
      </c>
      <c r="B19" s="28">
        <f t="shared" ref="B19:D19" si="0">SUM(B5:B18)</f>
        <v>3860.38</v>
      </c>
      <c r="C19" s="28">
        <f t="shared" si="0"/>
        <v>3891.63</v>
      </c>
      <c r="D19" s="28">
        <f t="shared" si="0"/>
        <v>4352.76</v>
      </c>
      <c r="E19" s="28"/>
      <c r="F19" s="28"/>
      <c r="G19" s="28"/>
      <c r="H19" s="28"/>
      <c r="I19" s="28"/>
      <c r="J19" s="28"/>
      <c r="K19" s="28"/>
      <c r="L19" s="28"/>
      <c r="M19" s="28"/>
    </row>
    <row r="20" spans="1:13" ht="13.5" thickBot="1" x14ac:dyDescent="0.25">
      <c r="A20" s="36" t="s">
        <v>14</v>
      </c>
      <c r="B20" s="29">
        <v>178.95</v>
      </c>
      <c r="C20" s="32"/>
      <c r="D20" s="32">
        <v>92.46</v>
      </c>
      <c r="E20" s="32"/>
      <c r="F20" s="32"/>
      <c r="G20" s="32"/>
      <c r="H20" s="32"/>
      <c r="I20" s="32"/>
      <c r="J20" s="32"/>
      <c r="K20" s="32"/>
      <c r="L20" s="32"/>
      <c r="M20" s="32"/>
    </row>
    <row r="21" spans="1:13" ht="13.5" thickBot="1" x14ac:dyDescent="0.25">
      <c r="A21" s="27" t="s">
        <v>15</v>
      </c>
      <c r="B21" s="28">
        <f>B19-B20</f>
        <v>3681.4300000000003</v>
      </c>
      <c r="C21" s="28">
        <f>C19-C20</f>
        <v>3891.63</v>
      </c>
      <c r="D21" s="28">
        <f>D19-D20</f>
        <v>4260.3</v>
      </c>
      <c r="E21" s="28"/>
      <c r="F21" s="28"/>
      <c r="G21" s="28"/>
      <c r="H21" s="28"/>
      <c r="I21" s="28"/>
      <c r="J21" s="28"/>
      <c r="K21" s="28"/>
      <c r="L21" s="28"/>
      <c r="M21" s="28"/>
    </row>
    <row r="22" spans="1:13" ht="13.5" thickBot="1" x14ac:dyDescent="0.25">
      <c r="A22" s="36" t="s">
        <v>12</v>
      </c>
      <c r="B22" s="37">
        <f>AVERAGE(B21)</f>
        <v>3681.4300000000003</v>
      </c>
      <c r="C22" s="37">
        <f>AVERAGE($B21:C21)</f>
        <v>3786.53</v>
      </c>
      <c r="D22" s="37">
        <f>AVERAGE($B21:D21)</f>
        <v>3944.4533333333334</v>
      </c>
      <c r="E22" s="37"/>
      <c r="F22" s="37"/>
      <c r="G22" s="37"/>
      <c r="H22" s="37"/>
      <c r="I22" s="37"/>
      <c r="J22" s="37"/>
      <c r="K22" s="37"/>
      <c r="L22" s="37"/>
      <c r="M22" s="37"/>
    </row>
    <row r="23" spans="1:13" ht="13.5" thickBot="1" x14ac:dyDescent="0.25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"/>
  <sheetViews>
    <sheetView zoomScaleNormal="100" workbookViewId="0">
      <selection activeCell="D24" sqref="D24"/>
    </sheetView>
  </sheetViews>
  <sheetFormatPr defaultRowHeight="12.75" x14ac:dyDescent="0.2"/>
  <cols>
    <col min="1" max="1" width="58.28515625" style="21" customWidth="1"/>
    <col min="2" max="2" width="9.7109375" style="15" customWidth="1"/>
    <col min="3" max="3" width="9" style="15" bestFit="1" customWidth="1"/>
    <col min="4" max="4" width="9" style="16" bestFit="1" customWidth="1"/>
    <col min="5" max="8" width="7.85546875" style="16" bestFit="1" customWidth="1"/>
    <col min="9" max="11" width="9" style="16" bestFit="1" customWidth="1"/>
    <col min="12" max="12" width="8.85546875" style="16" customWidth="1"/>
    <col min="13" max="13" width="10.140625" style="16" customWidth="1"/>
    <col min="14" max="16384" width="9.140625" style="18"/>
  </cols>
  <sheetData>
    <row r="1" spans="1:13" s="17" customFormat="1" ht="21.75" thickBot="1" x14ac:dyDescent="0.35">
      <c r="A1" s="47" t="s">
        <v>19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9"/>
    </row>
    <row r="2" spans="1:13" ht="21.75" thickBot="1" x14ac:dyDescent="0.25">
      <c r="A2" s="47" t="s">
        <v>70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9"/>
    </row>
    <row r="3" spans="1:13" s="19" customFormat="1" ht="11.25" x14ac:dyDescent="0.2">
      <c r="A3" s="50" t="s">
        <v>0</v>
      </c>
      <c r="B3" s="52" t="s">
        <v>1</v>
      </c>
      <c r="C3" s="52" t="s">
        <v>2</v>
      </c>
      <c r="D3" s="52" t="s">
        <v>3</v>
      </c>
      <c r="E3" s="52" t="s">
        <v>4</v>
      </c>
      <c r="F3" s="52" t="s">
        <v>5</v>
      </c>
      <c r="G3" s="52" t="s">
        <v>6</v>
      </c>
      <c r="H3" s="52" t="s">
        <v>7</v>
      </c>
      <c r="I3" s="52" t="s">
        <v>16</v>
      </c>
      <c r="J3" s="52" t="s">
        <v>8</v>
      </c>
      <c r="K3" s="52" t="s">
        <v>9</v>
      </c>
      <c r="L3" s="52" t="s">
        <v>10</v>
      </c>
      <c r="M3" s="52" t="s">
        <v>11</v>
      </c>
    </row>
    <row r="4" spans="1:13" ht="11.25" x14ac:dyDescent="0.2">
      <c r="A4" s="51"/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</row>
    <row r="5" spans="1:13" x14ac:dyDescent="0.2">
      <c r="A5" s="7" t="s">
        <v>20</v>
      </c>
      <c r="B5" s="30">
        <v>3150</v>
      </c>
      <c r="C5" s="30">
        <v>3150</v>
      </c>
      <c r="D5" s="30">
        <v>3150</v>
      </c>
      <c r="E5" s="30"/>
      <c r="F5" s="30"/>
      <c r="G5" s="30"/>
      <c r="H5" s="30"/>
      <c r="I5" s="30"/>
      <c r="J5" s="30"/>
      <c r="K5" s="30"/>
      <c r="L5" s="30"/>
      <c r="M5" s="30"/>
    </row>
    <row r="6" spans="1:13" x14ac:dyDescent="0.2">
      <c r="A6" s="31" t="s">
        <v>21</v>
      </c>
      <c r="B6" s="30">
        <v>0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3" x14ac:dyDescent="0.2">
      <c r="A7" s="31" t="s">
        <v>22</v>
      </c>
      <c r="B7" s="30">
        <v>0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</row>
    <row r="8" spans="1:13" x14ac:dyDescent="0.2">
      <c r="A8" s="31" t="s">
        <v>23</v>
      </c>
      <c r="B8" s="30">
        <v>0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</row>
    <row r="9" spans="1:13" x14ac:dyDescent="0.2">
      <c r="A9" s="31" t="s">
        <v>24</v>
      </c>
      <c r="B9" s="30">
        <v>0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3" x14ac:dyDescent="0.2">
      <c r="A10" s="31" t="s">
        <v>25</v>
      </c>
      <c r="B10" s="30">
        <v>236.87</v>
      </c>
      <c r="C10" s="30">
        <v>234.89</v>
      </c>
      <c r="D10" s="30">
        <v>209.54</v>
      </c>
      <c r="E10" s="30"/>
      <c r="F10" s="30"/>
      <c r="G10" s="30"/>
      <c r="H10" s="30"/>
      <c r="I10" s="30"/>
      <c r="J10" s="30"/>
      <c r="K10" s="30"/>
      <c r="L10" s="30"/>
      <c r="M10" s="30"/>
    </row>
    <row r="11" spans="1:13" x14ac:dyDescent="0.2">
      <c r="A11" s="7" t="s">
        <v>26</v>
      </c>
      <c r="B11" s="32">
        <v>0</v>
      </c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</row>
    <row r="12" spans="1:13" s="22" customFormat="1" x14ac:dyDescent="0.2">
      <c r="A12" s="8" t="s">
        <v>27</v>
      </c>
      <c r="B12" s="32">
        <v>0</v>
      </c>
      <c r="C12" s="32"/>
      <c r="D12" s="32"/>
      <c r="E12" s="32"/>
      <c r="F12" s="32"/>
      <c r="G12" s="33"/>
      <c r="H12" s="33"/>
      <c r="I12" s="34"/>
      <c r="J12" s="33"/>
      <c r="K12" s="33"/>
      <c r="L12" s="33"/>
      <c r="M12" s="33"/>
    </row>
    <row r="13" spans="1:13" s="20" customFormat="1" x14ac:dyDescent="0.2">
      <c r="A13" s="8" t="s">
        <v>28</v>
      </c>
      <c r="B13" s="32">
        <v>0</v>
      </c>
      <c r="C13" s="32"/>
      <c r="D13" s="32"/>
      <c r="E13" s="32"/>
      <c r="F13" s="32"/>
      <c r="G13" s="33"/>
      <c r="H13" s="33"/>
      <c r="I13" s="33"/>
      <c r="J13" s="33"/>
      <c r="K13" s="33"/>
      <c r="L13" s="33"/>
      <c r="M13" s="33"/>
    </row>
    <row r="14" spans="1:13" s="22" customFormat="1" x14ac:dyDescent="0.2">
      <c r="A14" s="8" t="s">
        <v>29</v>
      </c>
      <c r="B14" s="32">
        <v>0</v>
      </c>
      <c r="C14" s="32"/>
      <c r="D14" s="32"/>
      <c r="E14" s="32"/>
      <c r="F14" s="32"/>
      <c r="G14" s="33"/>
      <c r="H14" s="33"/>
      <c r="I14" s="33"/>
      <c r="J14" s="33"/>
      <c r="K14" s="33"/>
      <c r="L14" s="33"/>
      <c r="M14" s="33"/>
    </row>
    <row r="15" spans="1:13" s="20" customFormat="1" x14ac:dyDescent="0.2">
      <c r="A15" s="9" t="s">
        <v>30</v>
      </c>
      <c r="B15" s="32">
        <v>150.69999999999999</v>
      </c>
      <c r="C15" s="32">
        <v>119.51</v>
      </c>
      <c r="D15" s="32">
        <f>150+17.5+105</f>
        <v>272.5</v>
      </c>
      <c r="E15" s="32"/>
      <c r="F15" s="32"/>
      <c r="G15" s="32"/>
      <c r="H15" s="32"/>
      <c r="I15" s="32"/>
      <c r="J15" s="32"/>
      <c r="K15" s="32"/>
      <c r="L15" s="32"/>
      <c r="M15" s="32"/>
    </row>
    <row r="16" spans="1:13" s="20" customFormat="1" x14ac:dyDescent="0.2">
      <c r="A16" s="8" t="s">
        <v>31</v>
      </c>
      <c r="B16" s="32">
        <v>0</v>
      </c>
      <c r="C16" s="32"/>
      <c r="D16" s="32"/>
      <c r="E16" s="32"/>
      <c r="F16" s="32"/>
      <c r="G16" s="33"/>
      <c r="H16" s="33"/>
      <c r="I16" s="33"/>
      <c r="J16" s="33"/>
      <c r="K16" s="33"/>
      <c r="L16" s="33"/>
      <c r="M16" s="33"/>
    </row>
    <row r="17" spans="1:14" x14ac:dyDescent="0.2">
      <c r="A17" s="8" t="s">
        <v>32</v>
      </c>
      <c r="B17" s="32">
        <v>0</v>
      </c>
      <c r="C17" s="32"/>
      <c r="D17" s="32"/>
      <c r="E17" s="32"/>
      <c r="F17" s="32"/>
      <c r="G17" s="33"/>
      <c r="H17" s="33"/>
      <c r="I17" s="33"/>
      <c r="J17" s="33"/>
      <c r="K17" s="33"/>
      <c r="L17" s="33"/>
      <c r="M17" s="33"/>
    </row>
    <row r="18" spans="1:14" ht="13.5" thickBot="1" x14ac:dyDescent="0.25">
      <c r="A18" s="14" t="s">
        <v>33</v>
      </c>
      <c r="B18" s="35">
        <v>0</v>
      </c>
      <c r="C18" s="35"/>
      <c r="D18" s="32"/>
      <c r="E18" s="32"/>
      <c r="F18" s="32"/>
      <c r="G18" s="32"/>
      <c r="H18" s="32"/>
      <c r="I18" s="32"/>
      <c r="J18" s="32"/>
      <c r="K18" s="32"/>
      <c r="L18" s="32"/>
      <c r="M18" s="32"/>
    </row>
    <row r="19" spans="1:14" ht="13.5" thickBot="1" x14ac:dyDescent="0.25">
      <c r="A19" s="27" t="s">
        <v>34</v>
      </c>
      <c r="B19" s="28">
        <f t="shared" ref="B19" si="0">SUM(B5:B18)</f>
        <v>3537.5699999999997</v>
      </c>
      <c r="C19" s="28">
        <f>SUM(C5:C18)</f>
        <v>3504.4</v>
      </c>
      <c r="D19" s="28">
        <f>SUM(D5:D18)</f>
        <v>3632.04</v>
      </c>
      <c r="E19" s="28"/>
      <c r="F19" s="28"/>
      <c r="G19" s="28"/>
      <c r="H19" s="28"/>
      <c r="I19" s="28"/>
      <c r="J19" s="28"/>
      <c r="K19" s="28"/>
      <c r="L19" s="28"/>
      <c r="M19" s="28"/>
      <c r="N19" s="18" t="s">
        <v>38</v>
      </c>
    </row>
    <row r="20" spans="1:14" ht="13.5" thickBot="1" x14ac:dyDescent="0.25">
      <c r="A20" s="36" t="s">
        <v>14</v>
      </c>
      <c r="B20" s="29">
        <v>0</v>
      </c>
      <c r="C20" s="32">
        <v>4.6500000000000004</v>
      </c>
      <c r="D20" s="32">
        <f>17.5+4.67</f>
        <v>22.17</v>
      </c>
      <c r="E20" s="32"/>
      <c r="F20" s="32"/>
      <c r="G20" s="32"/>
      <c r="H20" s="32"/>
      <c r="I20" s="32"/>
      <c r="J20" s="32"/>
      <c r="K20" s="32"/>
      <c r="L20" s="32"/>
      <c r="M20" s="32"/>
    </row>
    <row r="21" spans="1:14" ht="13.5" thickBot="1" x14ac:dyDescent="0.25">
      <c r="A21" s="27" t="s">
        <v>15</v>
      </c>
      <c r="B21" s="28">
        <f>B19-B20</f>
        <v>3537.5699999999997</v>
      </c>
      <c r="C21" s="28">
        <f>C19-C20</f>
        <v>3499.75</v>
      </c>
      <c r="D21" s="28">
        <f>D19-D20</f>
        <v>3609.87</v>
      </c>
      <c r="E21" s="28"/>
      <c r="F21" s="28"/>
      <c r="G21" s="28"/>
      <c r="H21" s="28"/>
      <c r="I21" s="28"/>
      <c r="J21" s="28"/>
      <c r="K21" s="28"/>
      <c r="L21" s="28"/>
      <c r="M21" s="28"/>
    </row>
    <row r="22" spans="1:14" ht="13.5" thickBot="1" x14ac:dyDescent="0.25">
      <c r="A22" s="36" t="s">
        <v>12</v>
      </c>
      <c r="B22" s="37">
        <f>AVERAGE(B21)</f>
        <v>3537.5699999999997</v>
      </c>
      <c r="C22" s="37">
        <f>AVERAGE($B21:C21)</f>
        <v>3518.66</v>
      </c>
      <c r="D22" s="37">
        <f>AVERAGE($B21:D21)</f>
        <v>3549.063333333333</v>
      </c>
      <c r="E22" s="37"/>
      <c r="F22" s="37"/>
      <c r="G22" s="37"/>
      <c r="H22" s="37"/>
      <c r="I22" s="37"/>
      <c r="J22" s="37"/>
      <c r="K22" s="37"/>
      <c r="L22" s="37"/>
      <c r="M22" s="37"/>
    </row>
    <row r="23" spans="1:14" ht="13.5" thickBot="1" x14ac:dyDescent="0.25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4" ht="15" x14ac:dyDescent="0.25">
      <c r="A24"/>
    </row>
    <row r="25" spans="1:14" x14ac:dyDescent="0.2">
      <c r="E25" s="16" t="s">
        <v>17</v>
      </c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zoomScaleNormal="100" workbookViewId="0">
      <selection activeCell="D24" sqref="D24"/>
    </sheetView>
  </sheetViews>
  <sheetFormatPr defaultRowHeight="12.75" x14ac:dyDescent="0.2"/>
  <cols>
    <col min="1" max="1" width="62" style="21" customWidth="1"/>
    <col min="2" max="2" width="10" style="15" customWidth="1"/>
    <col min="3" max="3" width="9" style="15" bestFit="1" customWidth="1"/>
    <col min="4" max="8" width="9" style="16" bestFit="1" customWidth="1"/>
    <col min="9" max="9" width="9" style="16" customWidth="1"/>
    <col min="10" max="12" width="9" style="16" bestFit="1" customWidth="1"/>
    <col min="13" max="13" width="9.85546875" style="16" customWidth="1"/>
    <col min="14" max="16384" width="9.140625" style="18"/>
  </cols>
  <sheetData>
    <row r="1" spans="1:13" s="17" customFormat="1" ht="21.75" thickBot="1" x14ac:dyDescent="0.35">
      <c r="A1" s="47" t="s">
        <v>19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9"/>
    </row>
    <row r="2" spans="1:13" ht="21.75" thickBot="1" x14ac:dyDescent="0.25">
      <c r="A2" s="47" t="s">
        <v>46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9"/>
    </row>
    <row r="3" spans="1:13" s="19" customFormat="1" ht="11.25" x14ac:dyDescent="0.2">
      <c r="A3" s="50" t="s">
        <v>0</v>
      </c>
      <c r="B3" s="52" t="s">
        <v>1</v>
      </c>
      <c r="C3" s="52" t="s">
        <v>2</v>
      </c>
      <c r="D3" s="52" t="s">
        <v>3</v>
      </c>
      <c r="E3" s="52" t="s">
        <v>4</v>
      </c>
      <c r="F3" s="52" t="s">
        <v>5</v>
      </c>
      <c r="G3" s="52" t="s">
        <v>6</v>
      </c>
      <c r="H3" s="52" t="s">
        <v>7</v>
      </c>
      <c r="I3" s="52" t="s">
        <v>16</v>
      </c>
      <c r="J3" s="52" t="s">
        <v>8</v>
      </c>
      <c r="K3" s="52" t="s">
        <v>9</v>
      </c>
      <c r="L3" s="52" t="s">
        <v>10</v>
      </c>
      <c r="M3" s="52" t="s">
        <v>11</v>
      </c>
    </row>
    <row r="4" spans="1:13" ht="11.25" x14ac:dyDescent="0.2">
      <c r="A4" s="51"/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</row>
    <row r="5" spans="1:13" x14ac:dyDescent="0.2">
      <c r="A5" s="7" t="s">
        <v>20</v>
      </c>
      <c r="B5" s="30">
        <v>0</v>
      </c>
      <c r="C5" s="30"/>
      <c r="D5" s="30"/>
      <c r="E5" s="30"/>
      <c r="F5" s="32"/>
      <c r="G5" s="30"/>
      <c r="H5" s="30"/>
      <c r="I5" s="30"/>
      <c r="J5" s="30"/>
      <c r="K5" s="30"/>
      <c r="L5" s="30"/>
      <c r="M5" s="30"/>
    </row>
    <row r="6" spans="1:13" x14ac:dyDescent="0.2">
      <c r="A6" s="31" t="s">
        <v>21</v>
      </c>
      <c r="B6" s="30" t="s">
        <v>17</v>
      </c>
      <c r="C6" s="30"/>
      <c r="D6" s="30"/>
      <c r="E6" s="30"/>
      <c r="F6" s="32"/>
      <c r="G6" s="30"/>
      <c r="H6" s="30"/>
      <c r="I6" s="30"/>
      <c r="J6" s="30"/>
      <c r="K6" s="30"/>
      <c r="L6" s="30"/>
      <c r="M6" s="30"/>
    </row>
    <row r="7" spans="1:13" x14ac:dyDescent="0.2">
      <c r="A7" s="31" t="s">
        <v>22</v>
      </c>
      <c r="B7" s="30">
        <v>0</v>
      </c>
      <c r="C7" s="30"/>
      <c r="D7" s="30"/>
      <c r="E7" s="30"/>
      <c r="F7" s="32"/>
      <c r="G7" s="30"/>
      <c r="H7" s="30"/>
      <c r="I7" s="30"/>
      <c r="J7" s="30"/>
      <c r="K7" s="30"/>
      <c r="L7" s="30"/>
      <c r="M7" s="30"/>
    </row>
    <row r="8" spans="1:13" x14ac:dyDescent="0.2">
      <c r="A8" s="31" t="s">
        <v>23</v>
      </c>
      <c r="B8" s="30">
        <v>0</v>
      </c>
      <c r="C8" s="30"/>
      <c r="D8" s="30"/>
      <c r="E8" s="30"/>
      <c r="F8" s="32"/>
      <c r="G8" s="30"/>
      <c r="H8" s="30"/>
      <c r="I8" s="30"/>
      <c r="J8" s="30"/>
      <c r="K8" s="30"/>
      <c r="L8" s="30"/>
      <c r="M8" s="30"/>
    </row>
    <row r="9" spans="1:13" x14ac:dyDescent="0.2">
      <c r="A9" s="31" t="s">
        <v>24</v>
      </c>
      <c r="B9" s="30">
        <v>0</v>
      </c>
      <c r="C9" s="30"/>
      <c r="D9" s="30"/>
      <c r="E9" s="30"/>
      <c r="F9" s="32"/>
      <c r="G9" s="30"/>
      <c r="H9" s="30"/>
      <c r="I9" s="30"/>
      <c r="J9" s="30"/>
      <c r="K9" s="30"/>
      <c r="L9" s="30"/>
      <c r="M9" s="30"/>
    </row>
    <row r="10" spans="1:13" x14ac:dyDescent="0.2">
      <c r="A10" s="31" t="s">
        <v>25</v>
      </c>
      <c r="B10" s="30">
        <v>0</v>
      </c>
      <c r="C10" s="30"/>
      <c r="D10" s="30"/>
      <c r="E10" s="30"/>
      <c r="F10" s="32"/>
      <c r="G10" s="30"/>
      <c r="H10" s="30"/>
      <c r="I10" s="30"/>
      <c r="J10" s="30"/>
      <c r="K10" s="30"/>
      <c r="L10" s="30"/>
      <c r="M10" s="30"/>
    </row>
    <row r="11" spans="1:13" x14ac:dyDescent="0.2">
      <c r="A11" s="7" t="s">
        <v>26</v>
      </c>
      <c r="B11" s="32">
        <v>0</v>
      </c>
      <c r="C11" s="32"/>
      <c r="D11" s="32"/>
      <c r="E11" s="30"/>
      <c r="F11" s="32"/>
      <c r="G11" s="32"/>
      <c r="H11" s="32"/>
      <c r="I11" s="32"/>
      <c r="J11" s="32"/>
      <c r="K11" s="32"/>
      <c r="L11" s="32"/>
      <c r="M11" s="32"/>
    </row>
    <row r="12" spans="1:13" s="22" customFormat="1" x14ac:dyDescent="0.2">
      <c r="A12" s="8" t="s">
        <v>27</v>
      </c>
      <c r="B12" s="32">
        <v>1950</v>
      </c>
      <c r="C12" s="32">
        <v>1820</v>
      </c>
      <c r="D12" s="33">
        <v>1950</v>
      </c>
      <c r="E12" s="33"/>
      <c r="F12" s="33"/>
      <c r="G12" s="33"/>
      <c r="H12" s="33"/>
      <c r="I12" s="34"/>
      <c r="J12" s="33"/>
      <c r="K12" s="33"/>
      <c r="L12" s="33"/>
      <c r="M12" s="33"/>
    </row>
    <row r="13" spans="1:13" s="20" customFormat="1" x14ac:dyDescent="0.2">
      <c r="A13" s="8" t="s">
        <v>28</v>
      </c>
      <c r="B13" s="32">
        <v>0</v>
      </c>
      <c r="C13" s="32"/>
      <c r="D13" s="32"/>
      <c r="E13" s="33"/>
      <c r="F13" s="32"/>
      <c r="G13" s="33"/>
      <c r="H13" s="33"/>
      <c r="I13" s="33"/>
      <c r="J13" s="33"/>
      <c r="K13" s="33"/>
      <c r="L13" s="33"/>
      <c r="M13" s="33"/>
    </row>
    <row r="14" spans="1:13" s="22" customFormat="1" x14ac:dyDescent="0.2">
      <c r="A14" s="8" t="s">
        <v>29</v>
      </c>
      <c r="B14" s="32">
        <v>0</v>
      </c>
      <c r="C14" s="32"/>
      <c r="D14" s="32"/>
      <c r="E14" s="30"/>
      <c r="F14" s="32"/>
      <c r="G14" s="33"/>
      <c r="H14" s="33"/>
      <c r="I14" s="33"/>
      <c r="J14" s="33"/>
      <c r="K14" s="33"/>
      <c r="L14" s="33"/>
      <c r="M14" s="33"/>
    </row>
    <row r="15" spans="1:13" s="20" customFormat="1" x14ac:dyDescent="0.2">
      <c r="A15" s="9" t="s">
        <v>30</v>
      </c>
      <c r="B15" s="32">
        <v>0</v>
      </c>
      <c r="C15" s="32"/>
      <c r="D15" s="32"/>
      <c r="E15" s="30"/>
      <c r="F15" s="32"/>
      <c r="G15" s="32"/>
      <c r="H15" s="32"/>
      <c r="I15" s="32"/>
      <c r="J15" s="32"/>
      <c r="K15" s="32"/>
      <c r="L15" s="32"/>
      <c r="M15" s="32"/>
    </row>
    <row r="16" spans="1:13" s="20" customFormat="1" x14ac:dyDescent="0.2">
      <c r="A16" s="8" t="s">
        <v>31</v>
      </c>
      <c r="B16" s="32">
        <v>0</v>
      </c>
      <c r="C16" s="32"/>
      <c r="D16" s="32"/>
      <c r="E16" s="30"/>
      <c r="F16" s="32"/>
      <c r="G16" s="33"/>
      <c r="H16" s="33"/>
      <c r="I16" s="33"/>
      <c r="J16" s="33"/>
      <c r="K16" s="33"/>
      <c r="L16" s="33"/>
      <c r="M16" s="33"/>
    </row>
    <row r="17" spans="1:13" x14ac:dyDescent="0.2">
      <c r="A17" s="8" t="s">
        <v>32</v>
      </c>
      <c r="B17" s="32">
        <v>0</v>
      </c>
      <c r="C17" s="32"/>
      <c r="D17" s="32"/>
      <c r="E17" s="30"/>
      <c r="F17" s="32"/>
      <c r="G17" s="33"/>
      <c r="H17" s="33"/>
      <c r="I17" s="33"/>
      <c r="J17" s="33"/>
      <c r="K17" s="33"/>
      <c r="L17" s="33"/>
      <c r="M17" s="33"/>
    </row>
    <row r="18" spans="1:13" ht="13.5" thickBot="1" x14ac:dyDescent="0.25">
      <c r="A18" s="14" t="s">
        <v>33</v>
      </c>
      <c r="B18" s="35">
        <v>0</v>
      </c>
      <c r="C18" s="35"/>
      <c r="D18" s="35"/>
      <c r="E18" s="30"/>
      <c r="F18" s="32"/>
      <c r="G18" s="32"/>
      <c r="H18" s="32"/>
      <c r="I18" s="32"/>
      <c r="J18" s="32"/>
      <c r="K18" s="32"/>
      <c r="L18" s="32"/>
      <c r="M18" s="32"/>
    </row>
    <row r="19" spans="1:13" ht="13.5" thickBot="1" x14ac:dyDescent="0.25">
      <c r="A19" s="27" t="s">
        <v>34</v>
      </c>
      <c r="B19" s="28">
        <f t="shared" ref="B19:D19" si="0">SUM(B5:B18)</f>
        <v>1950</v>
      </c>
      <c r="C19" s="28">
        <f t="shared" si="0"/>
        <v>1820</v>
      </c>
      <c r="D19" s="28">
        <f t="shared" si="0"/>
        <v>1950</v>
      </c>
      <c r="E19" s="28"/>
      <c r="F19" s="28"/>
      <c r="G19" s="28"/>
      <c r="H19" s="28"/>
      <c r="I19" s="28"/>
      <c r="J19" s="28"/>
      <c r="K19" s="28"/>
      <c r="L19" s="28"/>
      <c r="M19" s="28"/>
    </row>
    <row r="20" spans="1:13" ht="13.5" thickBot="1" x14ac:dyDescent="0.25">
      <c r="A20" s="36" t="s">
        <v>14</v>
      </c>
      <c r="B20" s="29">
        <v>0</v>
      </c>
      <c r="C20" s="29">
        <v>0</v>
      </c>
      <c r="D20" s="32"/>
      <c r="E20" s="32"/>
      <c r="F20" s="32"/>
      <c r="G20" s="32"/>
      <c r="H20" s="32"/>
      <c r="I20" s="32"/>
      <c r="J20" s="32"/>
      <c r="K20" s="32"/>
      <c r="L20" s="32"/>
      <c r="M20" s="32"/>
    </row>
    <row r="21" spans="1:13" ht="13.5" thickBot="1" x14ac:dyDescent="0.25">
      <c r="A21" s="27" t="s">
        <v>15</v>
      </c>
      <c r="B21" s="28">
        <f>B19-B20</f>
        <v>1950</v>
      </c>
      <c r="C21" s="28">
        <f>C19-C20</f>
        <v>1820</v>
      </c>
      <c r="D21" s="28">
        <f>D19-D20</f>
        <v>1950</v>
      </c>
      <c r="E21" s="28"/>
      <c r="F21" s="28"/>
      <c r="G21" s="28"/>
      <c r="H21" s="28"/>
      <c r="I21" s="28"/>
      <c r="J21" s="28"/>
      <c r="K21" s="28"/>
      <c r="L21" s="28"/>
      <c r="M21" s="28"/>
    </row>
    <row r="22" spans="1:13" ht="13.5" thickBot="1" x14ac:dyDescent="0.25">
      <c r="A22" s="36" t="s">
        <v>12</v>
      </c>
      <c r="B22" s="37">
        <f>AVERAGE(B21)</f>
        <v>1950</v>
      </c>
      <c r="C22" s="37">
        <f>AVERAGE($B21:C21)</f>
        <v>1885</v>
      </c>
      <c r="D22" s="37">
        <f>AVERAGE($B21:D21)</f>
        <v>1906.6666666666667</v>
      </c>
      <c r="E22" s="37"/>
      <c r="F22" s="37"/>
      <c r="G22" s="37"/>
      <c r="H22" s="37"/>
      <c r="I22" s="37"/>
      <c r="J22" s="37"/>
      <c r="K22" s="37"/>
      <c r="L22" s="37"/>
      <c r="M22" s="37"/>
    </row>
    <row r="23" spans="1:13" ht="13.5" thickBot="1" x14ac:dyDescent="0.25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zoomScaleNormal="100" workbookViewId="0">
      <selection activeCell="D22" sqref="D22"/>
    </sheetView>
  </sheetViews>
  <sheetFormatPr defaultRowHeight="12.75" x14ac:dyDescent="0.2"/>
  <cols>
    <col min="1" max="1" width="65.28515625" style="21" customWidth="1"/>
    <col min="2" max="2" width="9.7109375" style="15" customWidth="1"/>
    <col min="3" max="3" width="9" style="15" bestFit="1" customWidth="1"/>
    <col min="4" max="13" width="9" style="16" bestFit="1" customWidth="1"/>
    <col min="14" max="16384" width="9.140625" style="18"/>
  </cols>
  <sheetData>
    <row r="1" spans="1:13" s="17" customFormat="1" ht="21.75" thickBot="1" x14ac:dyDescent="0.35">
      <c r="A1" s="47" t="s">
        <v>19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9"/>
    </row>
    <row r="2" spans="1:13" ht="21.75" thickBot="1" x14ac:dyDescent="0.25">
      <c r="A2" s="47" t="s">
        <v>60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9"/>
    </row>
    <row r="3" spans="1:13" s="19" customFormat="1" ht="11.25" x14ac:dyDescent="0.2">
      <c r="A3" s="50" t="s">
        <v>0</v>
      </c>
      <c r="B3" s="52" t="s">
        <v>1</v>
      </c>
      <c r="C3" s="52" t="s">
        <v>2</v>
      </c>
      <c r="D3" s="52" t="s">
        <v>3</v>
      </c>
      <c r="E3" s="52" t="s">
        <v>4</v>
      </c>
      <c r="F3" s="52" t="s">
        <v>5</v>
      </c>
      <c r="G3" s="52" t="s">
        <v>6</v>
      </c>
      <c r="H3" s="52" t="s">
        <v>7</v>
      </c>
      <c r="I3" s="52" t="s">
        <v>16</v>
      </c>
      <c r="J3" s="52" t="s">
        <v>8</v>
      </c>
      <c r="K3" s="52" t="s">
        <v>9</v>
      </c>
      <c r="L3" s="52" t="s">
        <v>10</v>
      </c>
      <c r="M3" s="52" t="s">
        <v>11</v>
      </c>
    </row>
    <row r="4" spans="1:13" ht="11.25" x14ac:dyDescent="0.2">
      <c r="A4" s="51"/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</row>
    <row r="5" spans="1:13" x14ac:dyDescent="0.2">
      <c r="A5" s="7" t="s">
        <v>20</v>
      </c>
      <c r="B5" s="30">
        <v>0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</row>
    <row r="6" spans="1:13" x14ac:dyDescent="0.2">
      <c r="A6" s="31" t="s">
        <v>21</v>
      </c>
      <c r="B6" s="30">
        <v>0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3" x14ac:dyDescent="0.2">
      <c r="A7" s="31" t="s">
        <v>22</v>
      </c>
      <c r="B7" s="30">
        <v>0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</row>
    <row r="8" spans="1:13" x14ac:dyDescent="0.2">
      <c r="A8" s="31" t="s">
        <v>23</v>
      </c>
      <c r="B8" s="30">
        <v>0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</row>
    <row r="9" spans="1:13" x14ac:dyDescent="0.2">
      <c r="A9" s="31" t="s">
        <v>24</v>
      </c>
      <c r="B9" s="30">
        <v>0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3" x14ac:dyDescent="0.2">
      <c r="A10" s="31" t="s">
        <v>25</v>
      </c>
      <c r="B10" s="30">
        <v>0</v>
      </c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3" x14ac:dyDescent="0.2">
      <c r="A11" s="7" t="s">
        <v>26</v>
      </c>
      <c r="B11" s="30">
        <v>0</v>
      </c>
      <c r="C11" s="30"/>
      <c r="D11" s="30"/>
      <c r="E11" s="30"/>
      <c r="F11" s="30"/>
      <c r="G11" s="32"/>
      <c r="H11" s="32"/>
      <c r="I11" s="32"/>
      <c r="J11" s="32"/>
      <c r="K11" s="32"/>
      <c r="L11" s="32"/>
      <c r="M11" s="32"/>
    </row>
    <row r="12" spans="1:13" s="22" customFormat="1" x14ac:dyDescent="0.2">
      <c r="A12" s="8" t="s">
        <v>27</v>
      </c>
      <c r="B12" s="32">
        <v>4699.91</v>
      </c>
      <c r="C12" s="30">
        <v>4245</v>
      </c>
      <c r="D12" s="30">
        <v>4699.91</v>
      </c>
      <c r="E12" s="33"/>
      <c r="F12" s="33"/>
      <c r="G12" s="33"/>
      <c r="H12" s="33"/>
      <c r="I12" s="34"/>
      <c r="J12" s="33"/>
      <c r="K12" s="33"/>
      <c r="L12" s="33"/>
      <c r="M12" s="33"/>
    </row>
    <row r="13" spans="1:13" s="20" customFormat="1" x14ac:dyDescent="0.2">
      <c r="A13" s="8" t="s">
        <v>28</v>
      </c>
      <c r="B13" s="32">
        <v>0</v>
      </c>
      <c r="C13" s="30"/>
      <c r="D13" s="30"/>
      <c r="E13" s="30"/>
      <c r="F13" s="30"/>
      <c r="G13" s="33"/>
      <c r="H13" s="33"/>
      <c r="I13" s="33"/>
      <c r="J13" s="33"/>
      <c r="K13" s="33"/>
      <c r="L13" s="33"/>
      <c r="M13" s="33"/>
    </row>
    <row r="14" spans="1:13" s="22" customFormat="1" x14ac:dyDescent="0.2">
      <c r="A14" s="8" t="s">
        <v>29</v>
      </c>
      <c r="B14" s="32"/>
      <c r="C14" s="30"/>
      <c r="D14" s="30"/>
      <c r="E14" s="30"/>
      <c r="F14" s="30"/>
      <c r="G14" s="33"/>
      <c r="H14" s="33"/>
      <c r="I14" s="33"/>
      <c r="J14" s="33"/>
      <c r="K14" s="33"/>
      <c r="L14" s="33"/>
      <c r="M14" s="33"/>
    </row>
    <row r="15" spans="1:13" s="20" customFormat="1" x14ac:dyDescent="0.2">
      <c r="A15" s="9" t="s">
        <v>30</v>
      </c>
      <c r="B15" s="32"/>
      <c r="C15" s="30"/>
      <c r="D15" s="30"/>
      <c r="E15" s="30"/>
      <c r="F15" s="30"/>
      <c r="G15" s="32"/>
      <c r="H15" s="32"/>
      <c r="I15" s="32"/>
      <c r="J15" s="32"/>
      <c r="K15" s="32"/>
      <c r="L15" s="32"/>
      <c r="M15" s="32"/>
    </row>
    <row r="16" spans="1:13" s="20" customFormat="1" x14ac:dyDescent="0.2">
      <c r="A16" s="8" t="s">
        <v>31</v>
      </c>
      <c r="B16" s="30">
        <v>0</v>
      </c>
      <c r="C16" s="30"/>
      <c r="D16" s="30"/>
      <c r="E16" s="30"/>
      <c r="F16" s="30"/>
      <c r="G16" s="33"/>
      <c r="H16" s="33"/>
      <c r="I16" s="33"/>
      <c r="J16" s="33"/>
      <c r="K16" s="33"/>
      <c r="L16" s="33"/>
      <c r="M16" s="33"/>
    </row>
    <row r="17" spans="1:13" x14ac:dyDescent="0.2">
      <c r="A17" s="8" t="s">
        <v>32</v>
      </c>
      <c r="B17" s="30">
        <v>0</v>
      </c>
      <c r="C17" s="30"/>
      <c r="D17" s="30"/>
      <c r="E17" s="30"/>
      <c r="F17" s="30"/>
      <c r="G17" s="33"/>
      <c r="H17" s="33"/>
      <c r="I17" s="33"/>
      <c r="J17" s="33"/>
      <c r="K17" s="33"/>
      <c r="L17" s="33"/>
      <c r="M17" s="33"/>
    </row>
    <row r="18" spans="1:13" ht="13.5" thickBot="1" x14ac:dyDescent="0.25">
      <c r="A18" s="14" t="s">
        <v>33</v>
      </c>
      <c r="B18" s="35">
        <v>0</v>
      </c>
      <c r="C18" s="30"/>
      <c r="D18" s="32"/>
      <c r="E18" s="30"/>
      <c r="F18" s="30"/>
      <c r="G18" s="32"/>
      <c r="H18" s="32"/>
      <c r="I18" s="32"/>
      <c r="J18" s="32"/>
      <c r="K18" s="32"/>
      <c r="L18" s="32"/>
      <c r="M18" s="32"/>
    </row>
    <row r="19" spans="1:13" ht="13.5" thickBot="1" x14ac:dyDescent="0.25">
      <c r="A19" s="27" t="s">
        <v>34</v>
      </c>
      <c r="B19" s="28">
        <f>SUM(B5:B18)</f>
        <v>4699.91</v>
      </c>
      <c r="C19" s="28">
        <f>SUM(C5:C18)</f>
        <v>4245</v>
      </c>
      <c r="D19" s="28">
        <f>SUM(D5:D18)</f>
        <v>4699.91</v>
      </c>
      <c r="E19" s="28"/>
      <c r="F19" s="28"/>
      <c r="G19" s="28"/>
      <c r="H19" s="28"/>
      <c r="I19" s="28"/>
      <c r="J19" s="28"/>
      <c r="K19" s="28"/>
      <c r="L19" s="28"/>
      <c r="M19" s="28"/>
    </row>
    <row r="20" spans="1:13" ht="13.5" thickBot="1" x14ac:dyDescent="0.25">
      <c r="A20" s="36" t="s">
        <v>14</v>
      </c>
      <c r="B20" s="29">
        <v>99.91</v>
      </c>
      <c r="C20" s="32"/>
      <c r="D20" s="32">
        <v>99.91</v>
      </c>
      <c r="E20" s="32"/>
      <c r="F20" s="32"/>
      <c r="G20" s="32"/>
      <c r="H20" s="32"/>
      <c r="I20" s="32"/>
      <c r="J20" s="32"/>
      <c r="K20" s="32"/>
      <c r="L20" s="32"/>
      <c r="M20" s="32"/>
    </row>
    <row r="21" spans="1:13" ht="13.5" thickBot="1" x14ac:dyDescent="0.25">
      <c r="A21" s="27" t="s">
        <v>15</v>
      </c>
      <c r="B21" s="28">
        <f>B19-B20</f>
        <v>4600</v>
      </c>
      <c r="C21" s="28">
        <f>C19-C20</f>
        <v>4245</v>
      </c>
      <c r="D21" s="28">
        <f>D19-D20</f>
        <v>4600</v>
      </c>
      <c r="E21" s="28"/>
      <c r="F21" s="28"/>
      <c r="G21" s="28"/>
      <c r="H21" s="28"/>
      <c r="I21" s="28"/>
      <c r="J21" s="28"/>
      <c r="K21" s="28"/>
      <c r="L21" s="28"/>
      <c r="M21" s="28"/>
    </row>
    <row r="22" spans="1:13" ht="13.5" thickBot="1" x14ac:dyDescent="0.25">
      <c r="A22" s="36" t="s">
        <v>12</v>
      </c>
      <c r="B22" s="37">
        <f>AVERAGE(B21)</f>
        <v>4600</v>
      </c>
      <c r="C22" s="37">
        <f>AVERAGE($B21:C21)</f>
        <v>4422.5</v>
      </c>
      <c r="D22" s="37">
        <f>AVERAGE($B21:D21)</f>
        <v>4481.666666666667</v>
      </c>
      <c r="E22" s="37"/>
      <c r="F22" s="37"/>
      <c r="G22" s="37"/>
      <c r="H22" s="37"/>
      <c r="I22" s="37"/>
      <c r="J22" s="37"/>
      <c r="K22" s="37"/>
      <c r="L22" s="37"/>
      <c r="M22" s="37"/>
    </row>
    <row r="23" spans="1:13" ht="13.5" thickBot="1" x14ac:dyDescent="0.25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"/>
  <sheetViews>
    <sheetView zoomScaleNormal="100" workbookViewId="0">
      <selection activeCell="D21" sqref="D21"/>
    </sheetView>
  </sheetViews>
  <sheetFormatPr defaultRowHeight="12.75" x14ac:dyDescent="0.2"/>
  <cols>
    <col min="1" max="1" width="52.28515625" style="21" customWidth="1"/>
    <col min="2" max="2" width="11.7109375" style="15" customWidth="1"/>
    <col min="3" max="3" width="9" style="15" bestFit="1" customWidth="1"/>
    <col min="4" max="4" width="9" style="16" bestFit="1" customWidth="1"/>
    <col min="5" max="5" width="7.85546875" style="16" bestFit="1" customWidth="1"/>
    <col min="6" max="6" width="9" style="16" bestFit="1" customWidth="1"/>
    <col min="7" max="7" width="9.140625" style="16" customWidth="1"/>
    <col min="8" max="8" width="9.7109375" style="16" customWidth="1"/>
    <col min="9" max="9" width="9.85546875" style="16" customWidth="1"/>
    <col min="10" max="10" width="9" style="16" bestFit="1" customWidth="1"/>
    <col min="11" max="11" width="9.85546875" style="16" customWidth="1"/>
    <col min="12" max="12" width="9.28515625" style="16" customWidth="1"/>
    <col min="13" max="13" width="9.5703125" style="16" customWidth="1"/>
    <col min="14" max="16384" width="9.140625" style="18"/>
  </cols>
  <sheetData>
    <row r="1" spans="1:13" s="17" customFormat="1" ht="21.75" thickBot="1" x14ac:dyDescent="0.35">
      <c r="A1" s="47" t="s">
        <v>19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9"/>
    </row>
    <row r="2" spans="1:13" ht="21.75" thickBot="1" x14ac:dyDescent="0.25">
      <c r="A2" s="47" t="s">
        <v>50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9"/>
    </row>
    <row r="3" spans="1:13" s="19" customFormat="1" ht="11.25" x14ac:dyDescent="0.2">
      <c r="A3" s="50" t="s">
        <v>0</v>
      </c>
      <c r="B3" s="52" t="s">
        <v>1</v>
      </c>
      <c r="C3" s="52" t="s">
        <v>2</v>
      </c>
      <c r="D3" s="52" t="s">
        <v>3</v>
      </c>
      <c r="E3" s="52" t="s">
        <v>4</v>
      </c>
      <c r="F3" s="52" t="s">
        <v>5</v>
      </c>
      <c r="G3" s="52" t="s">
        <v>6</v>
      </c>
      <c r="H3" s="52" t="s">
        <v>7</v>
      </c>
      <c r="I3" s="52" t="s">
        <v>16</v>
      </c>
      <c r="J3" s="52" t="s">
        <v>8</v>
      </c>
      <c r="K3" s="52" t="s">
        <v>9</v>
      </c>
      <c r="L3" s="52" t="s">
        <v>10</v>
      </c>
      <c r="M3" s="52" t="s">
        <v>11</v>
      </c>
    </row>
    <row r="4" spans="1:13" ht="11.25" x14ac:dyDescent="0.2">
      <c r="A4" s="51"/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</row>
    <row r="5" spans="1:13" x14ac:dyDescent="0.2">
      <c r="A5" s="7" t="s">
        <v>20</v>
      </c>
      <c r="B5" s="30">
        <v>0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</row>
    <row r="6" spans="1:13" x14ac:dyDescent="0.2">
      <c r="A6" s="31" t="s">
        <v>21</v>
      </c>
      <c r="B6" s="30">
        <v>0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3" x14ac:dyDescent="0.2">
      <c r="A7" s="31" t="s">
        <v>22</v>
      </c>
      <c r="B7" s="30">
        <v>0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</row>
    <row r="8" spans="1:13" x14ac:dyDescent="0.2">
      <c r="A8" s="31" t="s">
        <v>23</v>
      </c>
      <c r="B8" s="30">
        <v>0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</row>
    <row r="9" spans="1:13" x14ac:dyDescent="0.2">
      <c r="A9" s="31" t="s">
        <v>24</v>
      </c>
      <c r="B9" s="30">
        <v>0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3" x14ac:dyDescent="0.2">
      <c r="A10" s="31" t="s">
        <v>25</v>
      </c>
      <c r="B10" s="30">
        <v>0</v>
      </c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3" x14ac:dyDescent="0.2">
      <c r="A11" s="7" t="s">
        <v>26</v>
      </c>
      <c r="B11" s="30">
        <v>0</v>
      </c>
      <c r="C11" s="30"/>
      <c r="D11" s="30"/>
      <c r="E11" s="30"/>
      <c r="F11" s="30"/>
      <c r="G11" s="32"/>
      <c r="H11" s="32"/>
      <c r="I11" s="32"/>
      <c r="J11" s="32"/>
      <c r="K11" s="32"/>
      <c r="L11" s="32"/>
      <c r="M11" s="32"/>
    </row>
    <row r="12" spans="1:13" s="22" customFormat="1" x14ac:dyDescent="0.2">
      <c r="A12" s="8" t="s">
        <v>27</v>
      </c>
      <c r="B12" s="30">
        <v>5683.23</v>
      </c>
      <c r="C12" s="30">
        <v>5133.24</v>
      </c>
      <c r="D12" s="30">
        <v>5683.23</v>
      </c>
      <c r="E12" s="30"/>
      <c r="F12" s="30"/>
      <c r="G12" s="33"/>
      <c r="H12" s="33"/>
      <c r="I12" s="34"/>
      <c r="J12" s="33"/>
      <c r="K12" s="33"/>
      <c r="L12" s="33"/>
      <c r="M12" s="33"/>
    </row>
    <row r="13" spans="1:13" s="20" customFormat="1" x14ac:dyDescent="0.2">
      <c r="A13" s="8" t="s">
        <v>28</v>
      </c>
      <c r="B13" s="30">
        <v>0</v>
      </c>
      <c r="C13" s="30"/>
      <c r="D13" s="30"/>
      <c r="E13" s="30"/>
      <c r="F13" s="30"/>
      <c r="G13" s="33"/>
      <c r="H13" s="33"/>
      <c r="I13" s="33"/>
      <c r="J13" s="33"/>
      <c r="K13" s="33"/>
      <c r="L13" s="33"/>
      <c r="M13" s="33"/>
    </row>
    <row r="14" spans="1:13" s="22" customFormat="1" ht="25.5" x14ac:dyDescent="0.2">
      <c r="A14" s="8" t="s">
        <v>29</v>
      </c>
      <c r="B14" s="30">
        <v>0</v>
      </c>
      <c r="C14" s="30"/>
      <c r="D14" s="30"/>
      <c r="E14" s="30"/>
      <c r="F14" s="30"/>
      <c r="G14" s="33"/>
      <c r="H14" s="33"/>
      <c r="I14" s="33"/>
      <c r="J14" s="33"/>
      <c r="K14" s="33"/>
      <c r="L14" s="33"/>
      <c r="M14" s="33"/>
    </row>
    <row r="15" spans="1:13" s="20" customFormat="1" x14ac:dyDescent="0.2">
      <c r="A15" s="9" t="s">
        <v>30</v>
      </c>
      <c r="B15" s="30">
        <v>0</v>
      </c>
      <c r="C15" s="30"/>
      <c r="D15" s="30"/>
      <c r="E15" s="30"/>
      <c r="F15" s="30"/>
      <c r="G15" s="32"/>
      <c r="H15" s="32"/>
      <c r="I15" s="32"/>
      <c r="J15" s="32"/>
      <c r="K15" s="32"/>
      <c r="L15" s="32"/>
      <c r="M15" s="32"/>
    </row>
    <row r="16" spans="1:13" s="20" customFormat="1" ht="25.5" x14ac:dyDescent="0.2">
      <c r="A16" s="8" t="s">
        <v>31</v>
      </c>
      <c r="B16" s="30">
        <v>0</v>
      </c>
      <c r="C16" s="30"/>
      <c r="D16" s="30"/>
      <c r="E16" s="30"/>
      <c r="F16" s="30"/>
      <c r="G16" s="33"/>
      <c r="H16" s="33"/>
      <c r="I16" s="33"/>
      <c r="J16" s="33"/>
      <c r="K16" s="33"/>
      <c r="L16" s="33"/>
      <c r="M16" s="33"/>
    </row>
    <row r="17" spans="1:13" x14ac:dyDescent="0.2">
      <c r="A17" s="8" t="s">
        <v>32</v>
      </c>
      <c r="B17" s="30">
        <v>0</v>
      </c>
      <c r="C17" s="30"/>
      <c r="D17" s="30"/>
      <c r="E17" s="30"/>
      <c r="F17" s="30"/>
      <c r="G17" s="33"/>
      <c r="H17" s="33"/>
      <c r="I17" s="33"/>
      <c r="J17" s="33"/>
      <c r="K17" s="33"/>
      <c r="L17" s="33"/>
      <c r="M17" s="33"/>
    </row>
    <row r="18" spans="1:13" ht="13.5" thickBot="1" x14ac:dyDescent="0.25">
      <c r="A18" s="14" t="s">
        <v>33</v>
      </c>
      <c r="B18" s="30">
        <v>0</v>
      </c>
      <c r="C18" s="30"/>
      <c r="D18" s="30"/>
      <c r="E18" s="30"/>
      <c r="F18" s="32"/>
      <c r="G18" s="32"/>
      <c r="H18" s="32"/>
      <c r="I18" s="32"/>
      <c r="J18" s="32"/>
      <c r="K18" s="32"/>
      <c r="L18" s="32"/>
      <c r="M18" s="32"/>
    </row>
    <row r="19" spans="1:13" ht="13.5" thickBot="1" x14ac:dyDescent="0.25">
      <c r="A19" s="27" t="s">
        <v>34</v>
      </c>
      <c r="B19" s="28">
        <f>SUM(B5:B18)</f>
        <v>5683.23</v>
      </c>
      <c r="C19" s="28">
        <f>SUM(C5:C18)</f>
        <v>5133.24</v>
      </c>
      <c r="D19" s="28">
        <f>SUM(D5:D18)</f>
        <v>5683.23</v>
      </c>
      <c r="E19" s="28"/>
      <c r="F19" s="28"/>
      <c r="G19" s="28"/>
      <c r="H19" s="28"/>
      <c r="I19" s="28"/>
      <c r="J19" s="28"/>
      <c r="K19" s="28"/>
      <c r="L19" s="28"/>
      <c r="M19" s="28"/>
    </row>
    <row r="20" spans="1:13" ht="13.5" thickBot="1" x14ac:dyDescent="0.25">
      <c r="A20" s="36" t="s">
        <v>14</v>
      </c>
      <c r="B20" s="29">
        <v>1083.23</v>
      </c>
      <c r="C20" s="32">
        <v>533.24</v>
      </c>
      <c r="D20" s="32">
        <v>1083.23</v>
      </c>
      <c r="E20" s="32"/>
      <c r="F20" s="32"/>
      <c r="G20" s="32"/>
      <c r="H20" s="32"/>
      <c r="I20" s="32"/>
      <c r="J20" s="32"/>
      <c r="K20" s="32"/>
      <c r="L20" s="32"/>
      <c r="M20" s="32"/>
    </row>
    <row r="21" spans="1:13" ht="13.5" thickBot="1" x14ac:dyDescent="0.25">
      <c r="A21" s="27" t="s">
        <v>15</v>
      </c>
      <c r="B21" s="28">
        <f>B19-B20</f>
        <v>4600</v>
      </c>
      <c r="C21" s="28">
        <f>C19-C20</f>
        <v>4600</v>
      </c>
      <c r="D21" s="28">
        <f>D19-D20</f>
        <v>4600</v>
      </c>
      <c r="E21" s="28"/>
      <c r="F21" s="28"/>
      <c r="G21" s="28"/>
      <c r="H21" s="28"/>
      <c r="I21" s="28"/>
      <c r="J21" s="28"/>
      <c r="K21" s="28"/>
      <c r="L21" s="28"/>
      <c r="M21" s="28"/>
    </row>
    <row r="22" spans="1:13" ht="13.5" thickBot="1" x14ac:dyDescent="0.25">
      <c r="A22" s="36" t="s">
        <v>12</v>
      </c>
      <c r="B22" s="37">
        <f>AVERAGE(B21)</f>
        <v>4600</v>
      </c>
      <c r="C22" s="37">
        <f>AVERAGE($B21:C21)</f>
        <v>4600</v>
      </c>
      <c r="D22" s="37">
        <f>AVERAGE($B21:D21)</f>
        <v>4600</v>
      </c>
      <c r="E22" s="37"/>
      <c r="F22" s="37"/>
      <c r="G22" s="37"/>
      <c r="H22" s="37"/>
      <c r="I22" s="37"/>
      <c r="J22" s="37"/>
      <c r="K22" s="37"/>
      <c r="L22" s="37"/>
      <c r="M22" s="37"/>
    </row>
    <row r="23" spans="1:13" ht="13.5" thickBot="1" x14ac:dyDescent="0.25">
      <c r="A23" s="38" t="s">
        <v>13</v>
      </c>
      <c r="B23" s="39" t="s">
        <v>17</v>
      </c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ht="15" x14ac:dyDescent="0.25">
      <c r="A24"/>
    </row>
    <row r="25" spans="1:13" x14ac:dyDescent="0.2">
      <c r="B25" s="15" t="s">
        <v>51</v>
      </c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topLeftCell="A2" zoomScaleNormal="100" workbookViewId="0">
      <selection activeCell="C22" sqref="C22:D22"/>
    </sheetView>
  </sheetViews>
  <sheetFormatPr defaultRowHeight="15" x14ac:dyDescent="0.25"/>
  <cols>
    <col min="1" max="1" width="64.85546875" customWidth="1"/>
    <col min="2" max="2" width="11" customWidth="1"/>
    <col min="3" max="3" width="9.140625" customWidth="1"/>
    <col min="4" max="4" width="9" bestFit="1" customWidth="1"/>
  </cols>
  <sheetData>
    <row r="1" spans="1:13" ht="21.75" thickBot="1" x14ac:dyDescent="0.3">
      <c r="A1" s="47" t="s">
        <v>19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9"/>
    </row>
    <row r="2" spans="1:13" ht="21.75" thickBot="1" x14ac:dyDescent="0.3">
      <c r="A2" s="47" t="s">
        <v>44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9"/>
    </row>
    <row r="3" spans="1:13" x14ac:dyDescent="0.25">
      <c r="A3" s="50" t="s">
        <v>0</v>
      </c>
      <c r="B3" s="52" t="s">
        <v>1</v>
      </c>
      <c r="C3" s="52" t="s">
        <v>2</v>
      </c>
      <c r="D3" s="52" t="s">
        <v>3</v>
      </c>
      <c r="E3" s="52" t="s">
        <v>4</v>
      </c>
      <c r="F3" s="52" t="s">
        <v>5</v>
      </c>
      <c r="G3" s="52" t="s">
        <v>6</v>
      </c>
      <c r="H3" s="52" t="s">
        <v>7</v>
      </c>
      <c r="I3" s="52" t="s">
        <v>16</v>
      </c>
      <c r="J3" s="52" t="s">
        <v>8</v>
      </c>
      <c r="K3" s="52" t="s">
        <v>9</v>
      </c>
      <c r="L3" s="52" t="s">
        <v>10</v>
      </c>
      <c r="M3" s="52" t="s">
        <v>11</v>
      </c>
    </row>
    <row r="4" spans="1:13" x14ac:dyDescent="0.25">
      <c r="A4" s="51"/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</row>
    <row r="5" spans="1:13" x14ac:dyDescent="0.25">
      <c r="A5" s="7" t="s">
        <v>20</v>
      </c>
      <c r="B5" s="30">
        <v>0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</row>
    <row r="6" spans="1:13" x14ac:dyDescent="0.25">
      <c r="A6" s="31" t="s">
        <v>21</v>
      </c>
      <c r="B6" s="30">
        <v>0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3" x14ac:dyDescent="0.25">
      <c r="A7" s="31" t="s">
        <v>22</v>
      </c>
      <c r="B7" s="30">
        <v>0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</row>
    <row r="8" spans="1:13" x14ac:dyDescent="0.25">
      <c r="A8" s="31" t="s">
        <v>23</v>
      </c>
      <c r="B8" s="30">
        <v>0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</row>
    <row r="9" spans="1:13" x14ac:dyDescent="0.25">
      <c r="A9" s="31" t="s">
        <v>24</v>
      </c>
      <c r="B9" s="30">
        <v>0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3" x14ac:dyDescent="0.25">
      <c r="A10" s="31" t="s">
        <v>25</v>
      </c>
      <c r="B10" s="30">
        <v>0</v>
      </c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3" x14ac:dyDescent="0.25">
      <c r="A11" s="7" t="s">
        <v>26</v>
      </c>
      <c r="B11" s="32">
        <v>0</v>
      </c>
      <c r="C11" s="32"/>
      <c r="D11" s="32"/>
      <c r="E11" s="30"/>
      <c r="F11" s="30"/>
      <c r="G11" s="32"/>
      <c r="H11" s="32"/>
      <c r="I11" s="32"/>
      <c r="J11" s="32"/>
      <c r="K11" s="32"/>
      <c r="L11" s="32"/>
      <c r="M11" s="32"/>
    </row>
    <row r="12" spans="1:13" x14ac:dyDescent="0.25">
      <c r="A12" s="8" t="s">
        <v>27</v>
      </c>
      <c r="B12" s="32">
        <v>3720</v>
      </c>
      <c r="C12" s="32">
        <v>3360</v>
      </c>
      <c r="D12" s="33">
        <v>3720</v>
      </c>
      <c r="E12" s="30"/>
      <c r="F12" s="33"/>
      <c r="G12" s="33"/>
      <c r="H12" s="33"/>
      <c r="I12" s="33"/>
      <c r="J12" s="33"/>
      <c r="K12" s="33"/>
      <c r="L12" s="33"/>
      <c r="M12" s="33"/>
    </row>
    <row r="13" spans="1:13" x14ac:dyDescent="0.25">
      <c r="A13" s="8" t="s">
        <v>28</v>
      </c>
      <c r="B13" s="32">
        <v>0</v>
      </c>
      <c r="C13" s="32"/>
      <c r="D13" s="32"/>
      <c r="E13" s="30"/>
      <c r="F13" s="30"/>
      <c r="G13" s="33"/>
      <c r="H13" s="33"/>
      <c r="I13" s="33"/>
      <c r="J13" s="33"/>
      <c r="K13" s="33"/>
      <c r="L13" s="33"/>
      <c r="M13" s="33"/>
    </row>
    <row r="14" spans="1:13" x14ac:dyDescent="0.25">
      <c r="A14" s="8" t="s">
        <v>29</v>
      </c>
      <c r="B14" s="32">
        <v>0</v>
      </c>
      <c r="C14" s="32"/>
      <c r="D14" s="32"/>
      <c r="E14" s="30"/>
      <c r="F14" s="30"/>
      <c r="G14" s="33"/>
      <c r="H14" s="33"/>
      <c r="I14" s="33"/>
      <c r="J14" s="33"/>
      <c r="K14" s="33"/>
      <c r="L14" s="33"/>
      <c r="M14" s="33"/>
    </row>
    <row r="15" spans="1:13" x14ac:dyDescent="0.25">
      <c r="A15" s="9" t="s">
        <v>30</v>
      </c>
      <c r="B15" s="32">
        <v>0</v>
      </c>
      <c r="C15" s="32"/>
      <c r="D15" s="32"/>
      <c r="E15" s="30"/>
      <c r="F15" s="30"/>
      <c r="G15" s="32"/>
      <c r="H15" s="32"/>
      <c r="I15" s="32"/>
      <c r="J15" s="32"/>
      <c r="K15" s="32"/>
      <c r="L15" s="32"/>
      <c r="M15" s="32"/>
    </row>
    <row r="16" spans="1:13" x14ac:dyDescent="0.25">
      <c r="A16" s="8" t="s">
        <v>31</v>
      </c>
      <c r="B16" s="32">
        <v>0</v>
      </c>
      <c r="C16" s="32"/>
      <c r="D16" s="32"/>
      <c r="E16" s="30"/>
      <c r="F16" s="30"/>
      <c r="G16" s="33"/>
      <c r="H16" s="33"/>
      <c r="I16" s="33"/>
      <c r="J16" s="33"/>
      <c r="K16" s="33"/>
      <c r="L16" s="33"/>
      <c r="M16" s="33"/>
    </row>
    <row r="17" spans="1:13" x14ac:dyDescent="0.25">
      <c r="A17" s="8" t="s">
        <v>32</v>
      </c>
      <c r="B17" s="32">
        <v>0</v>
      </c>
      <c r="C17" s="32"/>
      <c r="D17" s="32"/>
      <c r="E17" s="30"/>
      <c r="F17" s="30"/>
      <c r="G17" s="33"/>
      <c r="H17" s="33"/>
      <c r="I17" s="33"/>
      <c r="J17" s="33"/>
      <c r="K17" s="33"/>
      <c r="L17" s="33"/>
      <c r="M17" s="33"/>
    </row>
    <row r="18" spans="1:13" ht="15.75" thickBot="1" x14ac:dyDescent="0.3">
      <c r="A18" s="14" t="s">
        <v>33</v>
      </c>
      <c r="B18" s="35">
        <v>0</v>
      </c>
      <c r="C18" s="35"/>
      <c r="D18" s="35"/>
      <c r="E18" s="30"/>
      <c r="F18" s="30"/>
      <c r="G18" s="32"/>
      <c r="H18" s="32"/>
      <c r="I18" s="32"/>
      <c r="J18" s="32"/>
      <c r="K18" s="32"/>
      <c r="L18" s="32"/>
      <c r="M18" s="32"/>
    </row>
    <row r="19" spans="1:13" ht="15.75" thickBot="1" x14ac:dyDescent="0.3">
      <c r="A19" s="27" t="s">
        <v>34</v>
      </c>
      <c r="B19" s="28">
        <f t="shared" ref="B19:D19" si="0">SUM(B5:B18)</f>
        <v>3720</v>
      </c>
      <c r="C19" s="28">
        <f t="shared" si="0"/>
        <v>3360</v>
      </c>
      <c r="D19" s="28">
        <f t="shared" si="0"/>
        <v>3720</v>
      </c>
      <c r="E19" s="28"/>
      <c r="F19" s="28"/>
      <c r="G19" s="28"/>
      <c r="H19" s="28"/>
      <c r="I19" s="28"/>
      <c r="J19" s="28"/>
      <c r="K19" s="28"/>
      <c r="L19" s="28"/>
      <c r="M19" s="28"/>
    </row>
    <row r="20" spans="1:13" ht="15.75" thickBot="1" x14ac:dyDescent="0.3">
      <c r="A20" s="36" t="s">
        <v>14</v>
      </c>
      <c r="B20" s="32">
        <v>0</v>
      </c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</row>
    <row r="21" spans="1:13" ht="15.75" thickBot="1" x14ac:dyDescent="0.3">
      <c r="A21" s="27" t="s">
        <v>15</v>
      </c>
      <c r="B21" s="28">
        <f>B19-B20</f>
        <v>3720</v>
      </c>
      <c r="C21" s="28">
        <f>C19-C20</f>
        <v>3360</v>
      </c>
      <c r="D21" s="28">
        <f>D19-D20</f>
        <v>3720</v>
      </c>
      <c r="E21" s="28"/>
      <c r="F21" s="28"/>
      <c r="G21" s="28"/>
      <c r="H21" s="28"/>
      <c r="I21" s="28"/>
      <c r="J21" s="28"/>
      <c r="K21" s="28"/>
      <c r="L21" s="28"/>
      <c r="M21" s="28"/>
    </row>
    <row r="22" spans="1:13" ht="15.75" thickBot="1" x14ac:dyDescent="0.3">
      <c r="A22" s="36" t="s">
        <v>12</v>
      </c>
      <c r="B22" s="37">
        <f>AVERAGE(B21)</f>
        <v>3720</v>
      </c>
      <c r="C22" s="37">
        <f>AVERAGE($B21:C21)</f>
        <v>3540</v>
      </c>
      <c r="D22" s="37">
        <f>AVERAGE($B21:D21)</f>
        <v>3600</v>
      </c>
      <c r="E22" s="37"/>
      <c r="F22" s="37"/>
      <c r="G22" s="37"/>
      <c r="H22" s="37"/>
      <c r="I22" s="37"/>
      <c r="J22" s="37"/>
      <c r="K22" s="37"/>
      <c r="L22" s="37"/>
      <c r="M22" s="37"/>
    </row>
    <row r="23" spans="1:13" ht="15.75" thickBot="1" x14ac:dyDescent="0.3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x14ac:dyDescent="0.25">
      <c r="B24" s="15"/>
      <c r="C24" s="15"/>
      <c r="D24" s="16"/>
      <c r="E24" s="16"/>
      <c r="F24" s="16"/>
      <c r="G24" s="16"/>
      <c r="H24" s="16"/>
      <c r="I24" s="16"/>
      <c r="J24" s="16"/>
      <c r="K24" s="16"/>
      <c r="L24" s="16"/>
      <c r="M24" s="16"/>
    </row>
  </sheetData>
  <mergeCells count="15">
    <mergeCell ref="J3:J4"/>
    <mergeCell ref="K3:K4"/>
    <mergeCell ref="L3:L4"/>
    <mergeCell ref="M3:M4"/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ageMargins left="0.51181102362204722" right="0.51181102362204722" top="0.78740157480314965" bottom="0.78740157480314965" header="0.31496062992125984" footer="0.31496062992125984"/>
  <pageSetup paperSize="9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zoomScaleNormal="100" workbookViewId="0">
      <selection activeCell="D24" sqref="D24"/>
    </sheetView>
  </sheetViews>
  <sheetFormatPr defaultRowHeight="12.75" x14ac:dyDescent="0.2"/>
  <cols>
    <col min="1" max="1" width="61.7109375" style="21" customWidth="1"/>
    <col min="2" max="2" width="9.7109375" style="15" customWidth="1"/>
    <col min="3" max="3" width="9.42578125" style="15" customWidth="1"/>
    <col min="4" max="4" width="10" style="16" bestFit="1" customWidth="1"/>
    <col min="5" max="7" width="9" style="16" bestFit="1" customWidth="1"/>
    <col min="8" max="8" width="9.140625" style="16" customWidth="1"/>
    <col min="9" max="10" width="9" style="16" bestFit="1" customWidth="1"/>
    <col min="11" max="11" width="8.7109375" style="16" customWidth="1"/>
    <col min="12" max="12" width="9.140625" style="16" customWidth="1"/>
    <col min="13" max="13" width="10.28515625" style="16" customWidth="1"/>
    <col min="14" max="16384" width="9.140625" style="18"/>
  </cols>
  <sheetData>
    <row r="1" spans="1:13" s="17" customFormat="1" ht="21.75" thickBot="1" x14ac:dyDescent="0.35">
      <c r="A1" s="47" t="s">
        <v>19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9"/>
    </row>
    <row r="2" spans="1:13" ht="21.75" thickBot="1" x14ac:dyDescent="0.25">
      <c r="A2" s="47" t="s">
        <v>47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9"/>
    </row>
    <row r="3" spans="1:13" ht="11.25" x14ac:dyDescent="0.2">
      <c r="A3" s="50" t="s">
        <v>0</v>
      </c>
      <c r="B3" s="52" t="s">
        <v>1</v>
      </c>
      <c r="C3" s="52" t="s">
        <v>2</v>
      </c>
      <c r="D3" s="52" t="s">
        <v>3</v>
      </c>
      <c r="E3" s="52" t="s">
        <v>4</v>
      </c>
      <c r="F3" s="52" t="s">
        <v>5</v>
      </c>
      <c r="G3" s="52" t="s">
        <v>6</v>
      </c>
      <c r="H3" s="52" t="s">
        <v>7</v>
      </c>
      <c r="I3" s="52" t="s">
        <v>16</v>
      </c>
      <c r="J3" s="52" t="s">
        <v>8</v>
      </c>
      <c r="K3" s="52" t="s">
        <v>9</v>
      </c>
      <c r="L3" s="52" t="s">
        <v>10</v>
      </c>
      <c r="M3" s="52" t="s">
        <v>11</v>
      </c>
    </row>
    <row r="4" spans="1:13" ht="11.25" x14ac:dyDescent="0.2">
      <c r="A4" s="51"/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</row>
    <row r="5" spans="1:13" x14ac:dyDescent="0.2">
      <c r="A5" s="7" t="s">
        <v>20</v>
      </c>
      <c r="B5" s="30">
        <v>3000</v>
      </c>
      <c r="C5" s="30">
        <v>3000</v>
      </c>
      <c r="D5" s="30">
        <v>0</v>
      </c>
      <c r="E5" s="30">
        <v>0</v>
      </c>
      <c r="F5" s="30">
        <v>0</v>
      </c>
      <c r="G5" s="30"/>
      <c r="H5" s="30"/>
      <c r="I5" s="30"/>
      <c r="J5" s="30"/>
      <c r="K5" s="30"/>
      <c r="L5" s="30"/>
      <c r="M5" s="30"/>
    </row>
    <row r="6" spans="1:13" x14ac:dyDescent="0.2">
      <c r="A6" s="31" t="s">
        <v>21</v>
      </c>
      <c r="B6" s="30">
        <v>0</v>
      </c>
      <c r="C6" s="30">
        <v>0</v>
      </c>
      <c r="D6" s="30">
        <v>0</v>
      </c>
      <c r="E6" s="30">
        <v>0</v>
      </c>
      <c r="F6" s="30">
        <v>0</v>
      </c>
      <c r="G6" s="30"/>
      <c r="H6" s="30"/>
      <c r="I6" s="30"/>
      <c r="J6" s="30"/>
      <c r="K6" s="30"/>
      <c r="L6" s="30"/>
      <c r="M6" s="30"/>
    </row>
    <row r="7" spans="1:13" x14ac:dyDescent="0.2">
      <c r="A7" s="31" t="s">
        <v>22</v>
      </c>
      <c r="B7" s="30">
        <v>0</v>
      </c>
      <c r="C7" s="30">
        <v>0</v>
      </c>
      <c r="D7" s="30">
        <v>0</v>
      </c>
      <c r="E7" s="30">
        <v>0</v>
      </c>
      <c r="F7" s="30">
        <v>0</v>
      </c>
      <c r="G7" s="30"/>
      <c r="H7" s="30"/>
      <c r="I7" s="30"/>
      <c r="J7" s="30"/>
      <c r="K7" s="30"/>
      <c r="L7" s="30"/>
      <c r="M7" s="30"/>
    </row>
    <row r="8" spans="1:13" x14ac:dyDescent="0.2">
      <c r="A8" s="31" t="s">
        <v>23</v>
      </c>
      <c r="B8" s="30">
        <v>0</v>
      </c>
      <c r="C8" s="30">
        <v>0</v>
      </c>
      <c r="D8" s="30">
        <v>0</v>
      </c>
      <c r="E8" s="30">
        <v>0</v>
      </c>
      <c r="F8" s="30">
        <v>0</v>
      </c>
      <c r="G8" s="30"/>
      <c r="H8" s="30"/>
      <c r="I8" s="30"/>
      <c r="J8" s="30"/>
      <c r="K8" s="30"/>
      <c r="L8" s="30"/>
      <c r="M8" s="30"/>
    </row>
    <row r="9" spans="1:13" x14ac:dyDescent="0.2">
      <c r="A9" s="31" t="s">
        <v>24</v>
      </c>
      <c r="B9" s="30">
        <v>0</v>
      </c>
      <c r="C9" s="30">
        <v>0</v>
      </c>
      <c r="D9" s="30">
        <v>0</v>
      </c>
      <c r="E9" s="30">
        <v>0</v>
      </c>
      <c r="F9" s="30">
        <v>0</v>
      </c>
      <c r="G9" s="30"/>
      <c r="H9" s="30"/>
      <c r="I9" s="30"/>
      <c r="J9" s="30"/>
      <c r="K9" s="30"/>
      <c r="L9" s="30"/>
      <c r="M9" s="30"/>
    </row>
    <row r="10" spans="1:13" x14ac:dyDescent="0.2">
      <c r="A10" s="31" t="s">
        <v>25</v>
      </c>
      <c r="B10" s="30">
        <v>0</v>
      </c>
      <c r="C10" s="30">
        <v>0</v>
      </c>
      <c r="D10" s="30">
        <v>0</v>
      </c>
      <c r="E10" s="30">
        <v>0</v>
      </c>
      <c r="F10" s="30">
        <v>0</v>
      </c>
      <c r="G10" s="30"/>
      <c r="H10" s="30"/>
      <c r="I10" s="30"/>
      <c r="J10" s="30"/>
      <c r="K10" s="30"/>
      <c r="L10" s="30"/>
      <c r="M10" s="30"/>
    </row>
    <row r="11" spans="1:13" s="23" customFormat="1" x14ac:dyDescent="0.2">
      <c r="A11" s="7" t="s">
        <v>26</v>
      </c>
      <c r="B11" s="30">
        <v>0</v>
      </c>
      <c r="C11" s="30">
        <v>0</v>
      </c>
      <c r="D11" s="30">
        <v>0</v>
      </c>
      <c r="E11" s="30">
        <v>0</v>
      </c>
      <c r="F11" s="30">
        <v>0</v>
      </c>
      <c r="G11" s="32"/>
      <c r="H11" s="32"/>
      <c r="I11" s="32"/>
      <c r="J11" s="32"/>
      <c r="K11" s="32"/>
      <c r="L11" s="32"/>
      <c r="M11" s="32"/>
    </row>
    <row r="12" spans="1:13" s="20" customFormat="1" x14ac:dyDescent="0.2">
      <c r="A12" s="8" t="s">
        <v>27</v>
      </c>
      <c r="B12" s="32">
        <v>1680</v>
      </c>
      <c r="C12" s="32">
        <v>1680</v>
      </c>
      <c r="D12" s="33">
        <v>4750</v>
      </c>
      <c r="E12" s="33"/>
      <c r="F12" s="33"/>
      <c r="G12" s="33"/>
      <c r="H12" s="33"/>
      <c r="I12" s="34"/>
      <c r="J12" s="33"/>
      <c r="K12" s="33"/>
      <c r="L12" s="33"/>
      <c r="M12" s="33"/>
    </row>
    <row r="13" spans="1:13" s="23" customFormat="1" x14ac:dyDescent="0.2">
      <c r="A13" s="8" t="s">
        <v>28</v>
      </c>
      <c r="B13" s="32">
        <v>0</v>
      </c>
      <c r="C13" s="32">
        <v>0</v>
      </c>
      <c r="D13" s="32">
        <v>0</v>
      </c>
      <c r="E13" s="32">
        <v>0</v>
      </c>
      <c r="F13" s="30">
        <v>0</v>
      </c>
      <c r="G13" s="33"/>
      <c r="H13" s="33"/>
      <c r="I13" s="33"/>
      <c r="J13" s="33"/>
      <c r="K13" s="33"/>
      <c r="L13" s="33"/>
      <c r="M13" s="33"/>
    </row>
    <row r="14" spans="1:13" s="20" customFormat="1" x14ac:dyDescent="0.2">
      <c r="A14" s="8" t="s">
        <v>29</v>
      </c>
      <c r="B14" s="32">
        <v>0</v>
      </c>
      <c r="C14" s="32">
        <v>0</v>
      </c>
      <c r="D14" s="32">
        <v>0</v>
      </c>
      <c r="E14" s="32">
        <v>0</v>
      </c>
      <c r="F14" s="30">
        <v>0</v>
      </c>
      <c r="G14" s="33"/>
      <c r="H14" s="33"/>
      <c r="I14" s="33"/>
      <c r="J14" s="33"/>
      <c r="K14" s="33"/>
      <c r="L14" s="33"/>
      <c r="M14" s="33"/>
    </row>
    <row r="15" spans="1:13" s="20" customFormat="1" x14ac:dyDescent="0.2">
      <c r="A15" s="9" t="s">
        <v>30</v>
      </c>
      <c r="B15" s="32">
        <v>0</v>
      </c>
      <c r="C15" s="32">
        <v>0</v>
      </c>
      <c r="D15" s="32">
        <v>0</v>
      </c>
      <c r="E15" s="32">
        <v>0</v>
      </c>
      <c r="F15" s="30">
        <v>0</v>
      </c>
      <c r="G15" s="32"/>
      <c r="H15" s="32"/>
      <c r="I15" s="32"/>
      <c r="J15" s="32"/>
      <c r="K15" s="32"/>
      <c r="L15" s="32"/>
      <c r="M15" s="32"/>
    </row>
    <row r="16" spans="1:13" x14ac:dyDescent="0.2">
      <c r="A16" s="8" t="s">
        <v>31</v>
      </c>
      <c r="B16" s="32">
        <v>0</v>
      </c>
      <c r="C16" s="32">
        <v>0</v>
      </c>
      <c r="D16" s="32">
        <v>0</v>
      </c>
      <c r="E16" s="32">
        <v>0</v>
      </c>
      <c r="F16" s="30">
        <v>0</v>
      </c>
      <c r="G16" s="33"/>
      <c r="H16" s="33"/>
      <c r="I16" s="33"/>
      <c r="J16" s="33"/>
      <c r="K16" s="33"/>
      <c r="L16" s="33"/>
      <c r="M16" s="33"/>
    </row>
    <row r="17" spans="1:13" x14ac:dyDescent="0.2">
      <c r="A17" s="8" t="s">
        <v>32</v>
      </c>
      <c r="B17" s="32">
        <v>0</v>
      </c>
      <c r="C17" s="32">
        <v>0</v>
      </c>
      <c r="D17" s="32">
        <v>0</v>
      </c>
      <c r="E17" s="32">
        <v>0</v>
      </c>
      <c r="F17" s="30">
        <v>0</v>
      </c>
      <c r="G17" s="33"/>
      <c r="H17" s="33"/>
      <c r="I17" s="33"/>
      <c r="J17" s="33"/>
      <c r="K17" s="33"/>
      <c r="L17" s="33"/>
      <c r="M17" s="33"/>
    </row>
    <row r="18" spans="1:13" ht="13.5" thickBot="1" x14ac:dyDescent="0.25">
      <c r="A18" s="14" t="s">
        <v>33</v>
      </c>
      <c r="B18" s="32">
        <v>0</v>
      </c>
      <c r="C18" s="32">
        <v>0</v>
      </c>
      <c r="D18" s="32">
        <v>0</v>
      </c>
      <c r="E18" s="32">
        <v>0</v>
      </c>
      <c r="F18" s="30">
        <v>0</v>
      </c>
      <c r="G18" s="32"/>
      <c r="H18" s="32"/>
      <c r="I18" s="32"/>
      <c r="J18" s="32"/>
      <c r="K18" s="32"/>
      <c r="L18" s="32"/>
      <c r="M18" s="32"/>
    </row>
    <row r="19" spans="1:13" ht="13.5" thickBot="1" x14ac:dyDescent="0.25">
      <c r="A19" s="27" t="s">
        <v>34</v>
      </c>
      <c r="B19" s="28">
        <f t="shared" ref="B19:L19" si="0">SUM(B5:B18)</f>
        <v>4680</v>
      </c>
      <c r="C19" s="28">
        <f t="shared" si="0"/>
        <v>4680</v>
      </c>
      <c r="D19" s="28">
        <f t="shared" si="0"/>
        <v>4750</v>
      </c>
      <c r="E19" s="28">
        <f t="shared" si="0"/>
        <v>0</v>
      </c>
      <c r="F19" s="28">
        <f t="shared" si="0"/>
        <v>0</v>
      </c>
      <c r="G19" s="28">
        <f t="shared" si="0"/>
        <v>0</v>
      </c>
      <c r="H19" s="28">
        <f t="shared" si="0"/>
        <v>0</v>
      </c>
      <c r="I19" s="28">
        <f t="shared" si="0"/>
        <v>0</v>
      </c>
      <c r="J19" s="28">
        <f t="shared" si="0"/>
        <v>0</v>
      </c>
      <c r="K19" s="28">
        <f t="shared" si="0"/>
        <v>0</v>
      </c>
      <c r="L19" s="28">
        <f t="shared" si="0"/>
        <v>0</v>
      </c>
      <c r="M19" s="28"/>
    </row>
    <row r="20" spans="1:13" ht="13.5" thickBot="1" x14ac:dyDescent="0.25">
      <c r="A20" s="36" t="s">
        <v>14</v>
      </c>
      <c r="B20" s="29">
        <v>80</v>
      </c>
      <c r="C20" s="32">
        <v>80</v>
      </c>
      <c r="D20" s="32">
        <v>150</v>
      </c>
      <c r="E20" s="32"/>
      <c r="F20" s="32"/>
      <c r="G20" s="32"/>
      <c r="H20" s="32"/>
      <c r="I20" s="32"/>
      <c r="J20" s="32"/>
      <c r="K20" s="32"/>
      <c r="L20" s="32"/>
      <c r="M20" s="32"/>
    </row>
    <row r="21" spans="1:13" ht="13.5" thickBot="1" x14ac:dyDescent="0.25">
      <c r="A21" s="27" t="s">
        <v>15</v>
      </c>
      <c r="B21" s="28">
        <f>B19-B20</f>
        <v>4600</v>
      </c>
      <c r="C21" s="28">
        <f t="shared" ref="C21:D21" si="1">C19-C20</f>
        <v>4600</v>
      </c>
      <c r="D21" s="28">
        <f t="shared" si="1"/>
        <v>4600</v>
      </c>
      <c r="E21" s="28"/>
      <c r="F21" s="28"/>
      <c r="G21" s="28"/>
      <c r="H21" s="28"/>
      <c r="I21" s="28"/>
      <c r="J21" s="28"/>
      <c r="K21" s="28"/>
      <c r="L21" s="28"/>
      <c r="M21" s="28"/>
    </row>
    <row r="22" spans="1:13" ht="13.5" thickBot="1" x14ac:dyDescent="0.25">
      <c r="A22" s="36" t="s">
        <v>12</v>
      </c>
      <c r="B22" s="37">
        <f>AVERAGE(B21)</f>
        <v>4600</v>
      </c>
      <c r="C22" s="37">
        <f>AVERAGE($B21:C21)</f>
        <v>4600</v>
      </c>
      <c r="D22" s="37">
        <f>AVERAGE($B21:D21)</f>
        <v>4600</v>
      </c>
      <c r="E22" s="37"/>
      <c r="F22" s="37"/>
      <c r="G22" s="37"/>
      <c r="H22" s="37"/>
      <c r="I22" s="37"/>
      <c r="J22" s="37"/>
      <c r="K22" s="37"/>
      <c r="L22" s="37"/>
      <c r="M22" s="37"/>
    </row>
    <row r="23" spans="1:13" ht="13.5" thickBot="1" x14ac:dyDescent="0.25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I3:I4"/>
    <mergeCell ref="J3:J4"/>
    <mergeCell ref="K3:K4"/>
    <mergeCell ref="L3:L4"/>
    <mergeCell ref="M3:M4"/>
    <mergeCell ref="D3:D4"/>
    <mergeCell ref="E3:E4"/>
    <mergeCell ref="F3:F4"/>
    <mergeCell ref="G3:G4"/>
    <mergeCell ref="H3:H4"/>
  </mergeCells>
  <pageMargins left="0" right="0" top="0.19685039370078741" bottom="0.19685039370078741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"/>
  <sheetViews>
    <sheetView zoomScaleNormal="100" workbookViewId="0">
      <selection activeCell="G23" sqref="G23"/>
    </sheetView>
  </sheetViews>
  <sheetFormatPr defaultRowHeight="12.75" x14ac:dyDescent="0.2"/>
  <cols>
    <col min="1" max="1" width="47.42578125" style="21" customWidth="1"/>
    <col min="2" max="2" width="8.85546875" style="15" customWidth="1"/>
    <col min="3" max="3" width="9" style="15" bestFit="1" customWidth="1"/>
    <col min="4" max="13" width="9" style="16" bestFit="1" customWidth="1"/>
    <col min="14" max="16384" width="9.140625" style="18"/>
  </cols>
  <sheetData>
    <row r="1" spans="1:14" s="17" customFormat="1" ht="21.75" thickBot="1" x14ac:dyDescent="0.35">
      <c r="A1" s="54" t="s">
        <v>19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6"/>
    </row>
    <row r="2" spans="1:14" ht="21.75" thickBot="1" x14ac:dyDescent="0.25">
      <c r="A2" s="47" t="s">
        <v>61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9"/>
    </row>
    <row r="3" spans="1:14" s="19" customFormat="1" ht="11.25" x14ac:dyDescent="0.2">
      <c r="A3" s="50" t="s">
        <v>0</v>
      </c>
      <c r="B3" s="52" t="s">
        <v>1</v>
      </c>
      <c r="C3" s="52" t="s">
        <v>2</v>
      </c>
      <c r="D3" s="52" t="s">
        <v>3</v>
      </c>
      <c r="E3" s="52" t="s">
        <v>4</v>
      </c>
      <c r="F3" s="52" t="s">
        <v>5</v>
      </c>
      <c r="G3" s="52" t="s">
        <v>6</v>
      </c>
      <c r="H3" s="52" t="s">
        <v>7</v>
      </c>
      <c r="I3" s="52" t="s">
        <v>16</v>
      </c>
      <c r="J3" s="52" t="s">
        <v>8</v>
      </c>
      <c r="K3" s="52" t="s">
        <v>9</v>
      </c>
      <c r="L3" s="52" t="s">
        <v>10</v>
      </c>
      <c r="M3" s="52" t="s">
        <v>11</v>
      </c>
    </row>
    <row r="4" spans="1:14" ht="11.25" x14ac:dyDescent="0.2">
      <c r="A4" s="51"/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</row>
    <row r="5" spans="1:14" x14ac:dyDescent="0.2">
      <c r="A5" s="7" t="s">
        <v>20</v>
      </c>
      <c r="B5" s="30">
        <v>0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</row>
    <row r="6" spans="1:14" x14ac:dyDescent="0.2">
      <c r="A6" s="31" t="s">
        <v>21</v>
      </c>
      <c r="B6" s="30">
        <v>0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4" x14ac:dyDescent="0.2">
      <c r="A7" s="31" t="s">
        <v>22</v>
      </c>
      <c r="B7" s="30">
        <v>0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</row>
    <row r="8" spans="1:14" x14ac:dyDescent="0.2">
      <c r="A8" s="31" t="s">
        <v>23</v>
      </c>
      <c r="B8" s="30">
        <v>0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</row>
    <row r="9" spans="1:14" x14ac:dyDescent="0.2">
      <c r="A9" s="31" t="s">
        <v>24</v>
      </c>
      <c r="B9" s="30">
        <v>0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4" ht="13.5" customHeight="1" x14ac:dyDescent="0.2">
      <c r="A10" s="31" t="s">
        <v>25</v>
      </c>
      <c r="B10" s="30">
        <v>0</v>
      </c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4" x14ac:dyDescent="0.2">
      <c r="A11" s="7" t="s">
        <v>26</v>
      </c>
      <c r="B11" s="32">
        <v>0</v>
      </c>
      <c r="C11" s="32"/>
      <c r="D11" s="32"/>
      <c r="E11" s="30"/>
      <c r="F11" s="32"/>
      <c r="G11" s="32"/>
      <c r="H11" s="32"/>
      <c r="I11" s="32"/>
      <c r="J11" s="32"/>
      <c r="K11" s="32"/>
      <c r="L11" s="32"/>
      <c r="M11" s="32"/>
    </row>
    <row r="12" spans="1:14" s="22" customFormat="1" x14ac:dyDescent="0.2">
      <c r="A12" s="8" t="s">
        <v>27</v>
      </c>
      <c r="B12" s="32">
        <v>2480</v>
      </c>
      <c r="C12" s="32">
        <v>2240</v>
      </c>
      <c r="D12" s="33">
        <v>2480</v>
      </c>
      <c r="E12" s="30"/>
      <c r="F12" s="33"/>
      <c r="G12" s="33"/>
      <c r="H12" s="33"/>
      <c r="I12" s="34"/>
      <c r="J12" s="33"/>
      <c r="K12" s="33"/>
      <c r="L12" s="33"/>
      <c r="M12" s="33"/>
    </row>
    <row r="13" spans="1:14" s="20" customFormat="1" x14ac:dyDescent="0.2">
      <c r="A13" s="8" t="s">
        <v>28</v>
      </c>
      <c r="B13" s="32">
        <v>0</v>
      </c>
      <c r="C13" s="32"/>
      <c r="D13" s="32"/>
      <c r="E13" s="30"/>
      <c r="F13" s="33"/>
      <c r="G13" s="33"/>
      <c r="H13" s="33"/>
      <c r="I13" s="33"/>
      <c r="J13" s="33"/>
      <c r="K13" s="33"/>
      <c r="L13" s="33"/>
      <c r="M13" s="33"/>
      <c r="N13" s="26"/>
    </row>
    <row r="14" spans="1:14" s="22" customFormat="1" ht="25.5" x14ac:dyDescent="0.2">
      <c r="A14" s="8" t="s">
        <v>29</v>
      </c>
      <c r="B14" s="32">
        <v>0</v>
      </c>
      <c r="C14" s="32"/>
      <c r="D14" s="32"/>
      <c r="E14" s="30"/>
      <c r="F14" s="33"/>
      <c r="G14" s="33"/>
      <c r="H14" s="33"/>
      <c r="I14" s="33"/>
      <c r="J14" s="33"/>
      <c r="K14" s="33"/>
      <c r="L14" s="33"/>
      <c r="M14" s="33"/>
    </row>
    <row r="15" spans="1:14" s="20" customFormat="1" x14ac:dyDescent="0.2">
      <c r="A15" s="9" t="s">
        <v>30</v>
      </c>
      <c r="B15" s="32">
        <v>0</v>
      </c>
      <c r="C15" s="32"/>
      <c r="D15" s="32">
        <v>70</v>
      </c>
      <c r="F15" s="32"/>
      <c r="G15" s="30"/>
      <c r="H15" s="32"/>
      <c r="I15" s="32"/>
      <c r="J15" s="32"/>
      <c r="K15" s="32"/>
      <c r="L15" s="32"/>
      <c r="M15" s="32"/>
    </row>
    <row r="16" spans="1:14" s="20" customFormat="1" ht="25.5" x14ac:dyDescent="0.2">
      <c r="A16" s="8" t="s">
        <v>31</v>
      </c>
      <c r="B16" s="32">
        <v>0</v>
      </c>
      <c r="C16" s="32"/>
      <c r="D16" s="32"/>
      <c r="E16" s="30"/>
      <c r="F16" s="33"/>
      <c r="G16" s="33"/>
      <c r="H16" s="33"/>
      <c r="I16" s="33"/>
      <c r="J16" s="33"/>
      <c r="K16" s="33"/>
      <c r="L16" s="33"/>
      <c r="M16" s="33"/>
    </row>
    <row r="17" spans="1:13" x14ac:dyDescent="0.2">
      <c r="A17" s="8" t="s">
        <v>32</v>
      </c>
      <c r="B17" s="32">
        <v>0</v>
      </c>
      <c r="C17" s="32"/>
      <c r="D17" s="32"/>
      <c r="E17" s="30"/>
      <c r="F17" s="33"/>
      <c r="G17" s="33"/>
      <c r="H17" s="33"/>
      <c r="I17" s="33"/>
      <c r="J17" s="33"/>
      <c r="K17" s="33"/>
      <c r="L17" s="33"/>
      <c r="M17" s="33"/>
    </row>
    <row r="18" spans="1:13" ht="13.5" thickBot="1" x14ac:dyDescent="0.25">
      <c r="A18" s="14" t="s">
        <v>33</v>
      </c>
      <c r="B18" s="35">
        <v>0</v>
      </c>
      <c r="C18" s="35"/>
      <c r="D18" s="35"/>
      <c r="E18" s="30"/>
      <c r="F18" s="32"/>
      <c r="G18" s="32"/>
      <c r="H18" s="32"/>
      <c r="I18" s="32"/>
      <c r="J18" s="32"/>
      <c r="K18" s="32"/>
      <c r="L18" s="32"/>
      <c r="M18" s="32"/>
    </row>
    <row r="19" spans="1:13" ht="13.5" thickBot="1" x14ac:dyDescent="0.25">
      <c r="A19" s="27" t="s">
        <v>34</v>
      </c>
      <c r="B19" s="28">
        <f>SUM(B5:B18)</f>
        <v>2480</v>
      </c>
      <c r="C19" s="28">
        <f>SUM(C5:C18)</f>
        <v>2240</v>
      </c>
      <c r="D19" s="28">
        <f>SUM(D5:D18)</f>
        <v>2550</v>
      </c>
      <c r="E19" s="28"/>
      <c r="F19" s="28"/>
      <c r="G19" s="28"/>
      <c r="H19" s="28"/>
      <c r="I19" s="28"/>
      <c r="J19" s="28"/>
      <c r="K19" s="28"/>
      <c r="L19" s="28"/>
      <c r="M19" s="28"/>
    </row>
    <row r="20" spans="1:13" ht="13.5" thickBot="1" x14ac:dyDescent="0.25">
      <c r="A20" s="36" t="s">
        <v>14</v>
      </c>
      <c r="B20" s="29">
        <v>0</v>
      </c>
      <c r="C20" s="32"/>
      <c r="D20" s="32">
        <v>70</v>
      </c>
      <c r="E20" s="32"/>
      <c r="F20" s="32"/>
      <c r="G20" s="32"/>
      <c r="H20" s="32"/>
      <c r="I20" s="32"/>
      <c r="J20" s="32"/>
      <c r="K20" s="32"/>
      <c r="L20" s="32"/>
      <c r="M20" s="32"/>
    </row>
    <row r="21" spans="1:13" ht="13.5" thickBot="1" x14ac:dyDescent="0.25">
      <c r="A21" s="27" t="s">
        <v>15</v>
      </c>
      <c r="B21" s="28">
        <f>B19-B20</f>
        <v>2480</v>
      </c>
      <c r="C21" s="28">
        <f>C19-C20</f>
        <v>2240</v>
      </c>
      <c r="D21" s="28">
        <f>D19-D20</f>
        <v>2480</v>
      </c>
      <c r="E21" s="28"/>
      <c r="F21" s="28"/>
      <c r="G21" s="28"/>
      <c r="H21" s="28"/>
      <c r="I21" s="28"/>
      <c r="J21" s="28"/>
      <c r="K21" s="28"/>
      <c r="L21" s="28"/>
      <c r="M21" s="28"/>
    </row>
    <row r="22" spans="1:13" ht="13.5" thickBot="1" x14ac:dyDescent="0.25">
      <c r="A22" s="36" t="s">
        <v>12</v>
      </c>
      <c r="B22" s="37">
        <f>B21</f>
        <v>2480</v>
      </c>
      <c r="C22" s="37">
        <f>AVERAGE($B21:C21)</f>
        <v>2360</v>
      </c>
      <c r="D22" s="37">
        <f>AVERAGE($B21:D21)</f>
        <v>2400</v>
      </c>
      <c r="E22" s="37"/>
      <c r="F22" s="37"/>
      <c r="G22" s="37"/>
      <c r="H22" s="37"/>
      <c r="I22" s="37"/>
      <c r="J22" s="37"/>
      <c r="K22" s="37"/>
      <c r="L22" s="37"/>
      <c r="M22" s="37"/>
    </row>
    <row r="23" spans="1:13" ht="13.5" thickBot="1" x14ac:dyDescent="0.25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ht="15" x14ac:dyDescent="0.25">
      <c r="A24"/>
    </row>
    <row r="29" spans="1:13" x14ac:dyDescent="0.2">
      <c r="E29" s="16" t="s">
        <v>17</v>
      </c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zoomScaleNormal="100" workbookViewId="0">
      <selection activeCell="E12" sqref="E12"/>
    </sheetView>
  </sheetViews>
  <sheetFormatPr defaultRowHeight="12.75" x14ac:dyDescent="0.2"/>
  <cols>
    <col min="1" max="1" width="54.7109375" style="21" customWidth="1"/>
    <col min="2" max="2" width="11.5703125" style="15" customWidth="1"/>
    <col min="3" max="3" width="9" style="15" bestFit="1" customWidth="1"/>
    <col min="4" max="10" width="9" style="16" bestFit="1" customWidth="1"/>
    <col min="11" max="11" width="9.28515625" style="16" customWidth="1"/>
    <col min="12" max="12" width="9.140625" style="16" customWidth="1"/>
    <col min="13" max="13" width="9" style="16" bestFit="1" customWidth="1"/>
    <col min="14" max="16384" width="9.140625" style="18"/>
  </cols>
  <sheetData>
    <row r="1" spans="1:13" s="17" customFormat="1" ht="21.75" thickBot="1" x14ac:dyDescent="0.35">
      <c r="A1" s="47" t="s">
        <v>19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9"/>
    </row>
    <row r="2" spans="1:13" ht="21.75" thickBot="1" x14ac:dyDescent="0.25">
      <c r="A2" s="47" t="s">
        <v>69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9"/>
    </row>
    <row r="3" spans="1:13" s="19" customFormat="1" ht="11.25" x14ac:dyDescent="0.2">
      <c r="A3" s="50" t="s">
        <v>0</v>
      </c>
      <c r="B3" s="52" t="s">
        <v>1</v>
      </c>
      <c r="C3" s="52" t="s">
        <v>2</v>
      </c>
      <c r="D3" s="52" t="s">
        <v>3</v>
      </c>
      <c r="E3" s="52" t="s">
        <v>4</v>
      </c>
      <c r="F3" s="52" t="s">
        <v>5</v>
      </c>
      <c r="G3" s="52" t="s">
        <v>6</v>
      </c>
      <c r="H3" s="52" t="s">
        <v>7</v>
      </c>
      <c r="I3" s="52" t="s">
        <v>16</v>
      </c>
      <c r="J3" s="52" t="s">
        <v>8</v>
      </c>
      <c r="K3" s="52" t="s">
        <v>9</v>
      </c>
      <c r="L3" s="52" t="s">
        <v>10</v>
      </c>
      <c r="M3" s="52" t="s">
        <v>11</v>
      </c>
    </row>
    <row r="4" spans="1:13" ht="11.25" x14ac:dyDescent="0.2">
      <c r="A4" s="51"/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</row>
    <row r="5" spans="1:13" x14ac:dyDescent="0.2">
      <c r="A5" s="7" t="s">
        <v>20</v>
      </c>
      <c r="B5" s="30">
        <v>0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</row>
    <row r="6" spans="1:13" x14ac:dyDescent="0.2">
      <c r="A6" s="31" t="s">
        <v>21</v>
      </c>
      <c r="B6" s="30">
        <v>0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3" x14ac:dyDescent="0.2">
      <c r="A7" s="31" t="s">
        <v>22</v>
      </c>
      <c r="B7" s="30">
        <v>0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</row>
    <row r="8" spans="1:13" x14ac:dyDescent="0.2">
      <c r="A8" s="31" t="s">
        <v>23</v>
      </c>
      <c r="B8" s="30">
        <v>0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</row>
    <row r="9" spans="1:13" x14ac:dyDescent="0.2">
      <c r="A9" s="31" t="s">
        <v>24</v>
      </c>
      <c r="B9" s="30">
        <v>0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3" x14ac:dyDescent="0.2">
      <c r="A10" s="31" t="s">
        <v>25</v>
      </c>
      <c r="B10" s="30">
        <v>0</v>
      </c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3" x14ac:dyDescent="0.2">
      <c r="A11" s="7" t="s">
        <v>26</v>
      </c>
      <c r="B11" s="30">
        <v>0</v>
      </c>
      <c r="C11" s="30"/>
      <c r="D11" s="30"/>
      <c r="E11" s="30"/>
      <c r="F11" s="30"/>
      <c r="G11" s="32"/>
      <c r="H11" s="32"/>
      <c r="I11" s="32"/>
      <c r="J11" s="32"/>
      <c r="K11" s="32"/>
      <c r="L11" s="32"/>
      <c r="M11" s="32"/>
    </row>
    <row r="12" spans="1:13" s="22" customFormat="1" x14ac:dyDescent="0.2">
      <c r="A12" s="8" t="s">
        <v>27</v>
      </c>
      <c r="B12" s="32">
        <v>4550</v>
      </c>
      <c r="C12" s="32">
        <v>3360</v>
      </c>
      <c r="D12" s="33">
        <v>4550</v>
      </c>
      <c r="E12" s="33"/>
      <c r="F12" s="33"/>
      <c r="G12" s="33"/>
      <c r="H12" s="33"/>
      <c r="I12" s="34"/>
      <c r="J12" s="33"/>
      <c r="K12" s="33"/>
      <c r="L12" s="33"/>
      <c r="M12" s="33"/>
    </row>
    <row r="13" spans="1:13" s="20" customFormat="1" x14ac:dyDescent="0.2">
      <c r="A13" s="8" t="s">
        <v>28</v>
      </c>
      <c r="B13" s="32">
        <v>0</v>
      </c>
      <c r="C13" s="32"/>
      <c r="D13" s="32"/>
      <c r="E13" s="32"/>
      <c r="F13" s="30"/>
      <c r="G13" s="33"/>
      <c r="H13" s="33"/>
      <c r="I13" s="33"/>
      <c r="J13" s="33"/>
      <c r="K13" s="33"/>
      <c r="L13" s="33"/>
      <c r="M13" s="33"/>
    </row>
    <row r="14" spans="1:13" s="22" customFormat="1" ht="25.5" x14ac:dyDescent="0.2">
      <c r="A14" s="8" t="s">
        <v>29</v>
      </c>
      <c r="B14" s="32">
        <v>0</v>
      </c>
      <c r="C14" s="32"/>
      <c r="D14" s="32"/>
      <c r="E14" s="32"/>
      <c r="F14" s="30"/>
      <c r="G14" s="33"/>
      <c r="H14" s="33"/>
      <c r="I14" s="33"/>
      <c r="J14" s="33"/>
      <c r="K14" s="33"/>
      <c r="L14" s="33"/>
      <c r="M14" s="33"/>
    </row>
    <row r="15" spans="1:13" s="20" customFormat="1" x14ac:dyDescent="0.2">
      <c r="A15" s="9" t="s">
        <v>30</v>
      </c>
      <c r="B15" s="32">
        <v>0</v>
      </c>
      <c r="C15" s="32"/>
      <c r="D15" s="32"/>
      <c r="E15" s="32"/>
      <c r="F15" s="30"/>
      <c r="G15" s="32"/>
      <c r="H15" s="32"/>
      <c r="I15" s="32"/>
      <c r="J15" s="32"/>
      <c r="K15" s="32"/>
      <c r="L15" s="32"/>
      <c r="M15" s="32"/>
    </row>
    <row r="16" spans="1:13" s="20" customFormat="1" ht="25.5" x14ac:dyDescent="0.2">
      <c r="A16" s="8" t="s">
        <v>31</v>
      </c>
      <c r="B16" s="32">
        <v>0</v>
      </c>
      <c r="C16" s="32"/>
      <c r="D16" s="32"/>
      <c r="E16" s="32"/>
      <c r="F16" s="30"/>
      <c r="G16" s="33"/>
      <c r="H16" s="33"/>
      <c r="I16" s="33"/>
      <c r="J16" s="33"/>
      <c r="K16" s="33"/>
      <c r="L16" s="33"/>
      <c r="M16" s="33"/>
    </row>
    <row r="17" spans="1:13" x14ac:dyDescent="0.2">
      <c r="A17" s="8" t="s">
        <v>32</v>
      </c>
      <c r="B17" s="32">
        <v>0</v>
      </c>
      <c r="C17" s="32"/>
      <c r="D17" s="32"/>
      <c r="E17" s="32"/>
      <c r="F17" s="30"/>
      <c r="G17" s="33"/>
      <c r="H17" s="33"/>
      <c r="I17" s="33"/>
      <c r="J17" s="33"/>
      <c r="K17" s="33"/>
      <c r="L17" s="33"/>
      <c r="M17" s="33"/>
    </row>
    <row r="18" spans="1:13" ht="13.5" thickBot="1" x14ac:dyDescent="0.25">
      <c r="A18" s="14" t="s">
        <v>33</v>
      </c>
      <c r="B18" s="32">
        <v>0</v>
      </c>
      <c r="C18" s="32"/>
      <c r="D18" s="32"/>
      <c r="E18" s="32"/>
      <c r="F18" s="30"/>
      <c r="G18" s="32"/>
      <c r="H18" s="32"/>
      <c r="I18" s="32"/>
      <c r="J18" s="32"/>
      <c r="K18" s="32"/>
      <c r="L18" s="32"/>
      <c r="M18" s="32"/>
    </row>
    <row r="19" spans="1:13" ht="13.5" thickBot="1" x14ac:dyDescent="0.25">
      <c r="A19" s="27" t="s">
        <v>34</v>
      </c>
      <c r="B19" s="28">
        <f t="shared" ref="B19" si="0">SUM(B5:B18)</f>
        <v>4550</v>
      </c>
      <c r="C19" s="28">
        <v>4550</v>
      </c>
      <c r="D19" s="28">
        <v>4550</v>
      </c>
      <c r="E19" s="28"/>
      <c r="F19" s="28"/>
      <c r="G19" s="28"/>
      <c r="H19" s="28"/>
      <c r="I19" s="28"/>
      <c r="J19" s="28"/>
      <c r="K19" s="28"/>
      <c r="L19" s="28"/>
      <c r="M19" s="28"/>
    </row>
    <row r="20" spans="1:13" ht="13.5" thickBot="1" x14ac:dyDescent="0.25">
      <c r="A20" s="36" t="s">
        <v>14</v>
      </c>
      <c r="B20" s="29">
        <v>0</v>
      </c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</row>
    <row r="21" spans="1:13" ht="13.5" thickBot="1" x14ac:dyDescent="0.25">
      <c r="A21" s="27" t="s">
        <v>15</v>
      </c>
      <c r="B21" s="28">
        <f>B19-B20</f>
        <v>4550</v>
      </c>
      <c r="C21" s="28">
        <f>C19-C20</f>
        <v>4550</v>
      </c>
      <c r="D21" s="28">
        <f>D19-D20</f>
        <v>4550</v>
      </c>
      <c r="E21" s="28"/>
      <c r="F21" s="28"/>
      <c r="G21" s="28"/>
      <c r="H21" s="28"/>
      <c r="I21" s="28"/>
      <c r="J21" s="28"/>
      <c r="K21" s="28"/>
      <c r="L21" s="28"/>
      <c r="M21" s="28"/>
    </row>
    <row r="22" spans="1:13" ht="13.5" thickBot="1" x14ac:dyDescent="0.25">
      <c r="A22" s="36" t="s">
        <v>12</v>
      </c>
      <c r="B22" s="37">
        <f>AVERAGE(B21)</f>
        <v>4550</v>
      </c>
      <c r="C22" s="37">
        <f>AVERAGE($B21:C21)</f>
        <v>4550</v>
      </c>
      <c r="D22" s="37">
        <f>AVERAGE($B21:D21)</f>
        <v>4550</v>
      </c>
      <c r="E22" s="37"/>
      <c r="F22" s="37"/>
      <c r="G22" s="37"/>
      <c r="H22" s="37"/>
      <c r="I22" s="37"/>
      <c r="J22" s="37"/>
      <c r="K22" s="37"/>
      <c r="L22" s="37"/>
      <c r="M22" s="37"/>
    </row>
    <row r="23" spans="1:13" ht="13.5" thickBot="1" x14ac:dyDescent="0.25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zoomScaleNormal="100" workbookViewId="0">
      <selection activeCell="D24" sqref="D24"/>
    </sheetView>
  </sheetViews>
  <sheetFormatPr defaultRowHeight="12.75" x14ac:dyDescent="0.2"/>
  <cols>
    <col min="1" max="1" width="57.85546875" style="2" customWidth="1"/>
    <col min="2" max="2" width="10.42578125" style="10" customWidth="1"/>
    <col min="3" max="3" width="10.5703125" style="10" customWidth="1"/>
    <col min="4" max="7" width="9" style="11" bestFit="1" customWidth="1"/>
    <col min="8" max="8" width="8.85546875" style="11" customWidth="1"/>
    <col min="9" max="10" width="9" style="11" bestFit="1" customWidth="1"/>
    <col min="11" max="11" width="9.85546875" style="11" customWidth="1"/>
    <col min="12" max="12" width="8.85546875" style="11" customWidth="1"/>
    <col min="13" max="13" width="10" style="11" customWidth="1"/>
    <col min="14" max="16384" width="9.140625" style="4"/>
  </cols>
  <sheetData>
    <row r="1" spans="1:13" s="1" customFormat="1" ht="21.75" thickBot="1" x14ac:dyDescent="0.35">
      <c r="A1" s="47" t="s">
        <v>19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9"/>
    </row>
    <row r="2" spans="1:13" ht="21.75" thickBot="1" x14ac:dyDescent="0.25">
      <c r="A2" s="47" t="s">
        <v>54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9"/>
    </row>
    <row r="3" spans="1:13" ht="11.25" x14ac:dyDescent="0.2">
      <c r="A3" s="50" t="s">
        <v>0</v>
      </c>
      <c r="B3" s="52" t="s">
        <v>1</v>
      </c>
      <c r="C3" s="52" t="s">
        <v>2</v>
      </c>
      <c r="D3" s="52" t="s">
        <v>3</v>
      </c>
      <c r="E3" s="52" t="s">
        <v>4</v>
      </c>
      <c r="F3" s="52" t="s">
        <v>5</v>
      </c>
      <c r="G3" s="52" t="s">
        <v>6</v>
      </c>
      <c r="H3" s="52" t="s">
        <v>7</v>
      </c>
      <c r="I3" s="52" t="s">
        <v>16</v>
      </c>
      <c r="J3" s="52" t="s">
        <v>8</v>
      </c>
      <c r="K3" s="52" t="s">
        <v>9</v>
      </c>
      <c r="L3" s="52" t="s">
        <v>10</v>
      </c>
      <c r="M3" s="52" t="s">
        <v>11</v>
      </c>
    </row>
    <row r="4" spans="1:13" ht="11.25" x14ac:dyDescent="0.2">
      <c r="A4" s="51"/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</row>
    <row r="5" spans="1:13" x14ac:dyDescent="0.2">
      <c r="A5" s="7" t="s">
        <v>20</v>
      </c>
      <c r="B5" s="30">
        <v>0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</row>
    <row r="6" spans="1:13" x14ac:dyDescent="0.2">
      <c r="A6" s="31" t="s">
        <v>21</v>
      </c>
      <c r="B6" s="30">
        <v>0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3" x14ac:dyDescent="0.2">
      <c r="A7" s="31" t="s">
        <v>22</v>
      </c>
      <c r="B7" s="30">
        <v>0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</row>
    <row r="8" spans="1:13" x14ac:dyDescent="0.2">
      <c r="A8" s="31" t="s">
        <v>23</v>
      </c>
      <c r="B8" s="30">
        <v>0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</row>
    <row r="9" spans="1:13" x14ac:dyDescent="0.2">
      <c r="A9" s="31" t="s">
        <v>24</v>
      </c>
      <c r="B9" s="30">
        <v>0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3" x14ac:dyDescent="0.2">
      <c r="A10" s="31" t="s">
        <v>25</v>
      </c>
      <c r="B10" s="30">
        <v>0</v>
      </c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3" s="12" customFormat="1" x14ac:dyDescent="0.2">
      <c r="A11" s="7" t="s">
        <v>26</v>
      </c>
      <c r="B11" s="30">
        <v>0</v>
      </c>
      <c r="C11" s="30"/>
      <c r="D11" s="30"/>
      <c r="E11" s="30"/>
      <c r="F11" s="30"/>
      <c r="G11" s="32"/>
      <c r="H11" s="32"/>
      <c r="I11" s="32"/>
      <c r="J11" s="32"/>
      <c r="K11" s="32"/>
      <c r="L11" s="32"/>
      <c r="M11" s="32"/>
    </row>
    <row r="12" spans="1:13" s="6" customFormat="1" x14ac:dyDescent="0.2">
      <c r="A12" s="8" t="s">
        <v>27</v>
      </c>
      <c r="B12" s="32">
        <v>4960</v>
      </c>
      <c r="C12" s="32">
        <v>4480</v>
      </c>
      <c r="D12" s="33">
        <v>4960</v>
      </c>
      <c r="E12" s="33"/>
      <c r="F12" s="33"/>
      <c r="G12" s="33"/>
      <c r="H12" s="33"/>
      <c r="I12" s="34"/>
      <c r="J12" s="33"/>
      <c r="K12" s="33"/>
      <c r="L12" s="33"/>
      <c r="M12" s="33"/>
    </row>
    <row r="13" spans="1:13" s="12" customFormat="1" x14ac:dyDescent="0.2">
      <c r="A13" s="8" t="s">
        <v>28</v>
      </c>
      <c r="B13" s="30">
        <v>0</v>
      </c>
      <c r="C13" s="30"/>
      <c r="D13" s="30"/>
      <c r="E13" s="30"/>
      <c r="F13" s="30"/>
      <c r="G13" s="33"/>
      <c r="H13" s="33"/>
      <c r="I13" s="33"/>
      <c r="J13" s="33"/>
      <c r="K13" s="33"/>
      <c r="L13" s="33"/>
      <c r="M13" s="33"/>
    </row>
    <row r="14" spans="1:13" s="6" customFormat="1" x14ac:dyDescent="0.2">
      <c r="A14" s="8" t="s">
        <v>29</v>
      </c>
      <c r="B14" s="30">
        <v>0</v>
      </c>
      <c r="C14" s="30"/>
      <c r="D14" s="30"/>
      <c r="E14" s="30"/>
      <c r="F14" s="30"/>
      <c r="G14" s="33"/>
      <c r="H14" s="33"/>
      <c r="I14" s="33"/>
      <c r="J14" s="33"/>
      <c r="K14" s="33"/>
      <c r="L14" s="33"/>
      <c r="M14" s="33"/>
    </row>
    <row r="15" spans="1:13" s="6" customFormat="1" x14ac:dyDescent="0.2">
      <c r="A15" s="9" t="s">
        <v>30</v>
      </c>
      <c r="B15" s="30">
        <v>0</v>
      </c>
      <c r="C15" s="30"/>
      <c r="D15" s="30"/>
      <c r="E15" s="30"/>
      <c r="F15" s="30"/>
      <c r="G15" s="32"/>
      <c r="H15" s="32"/>
      <c r="I15" s="32"/>
      <c r="J15" s="32"/>
      <c r="K15" s="32"/>
      <c r="L15" s="32"/>
      <c r="M15" s="32"/>
    </row>
    <row r="16" spans="1:13" x14ac:dyDescent="0.2">
      <c r="A16" s="8" t="s">
        <v>31</v>
      </c>
      <c r="B16" s="30">
        <v>0</v>
      </c>
      <c r="C16" s="30"/>
      <c r="D16" s="30"/>
      <c r="E16" s="30"/>
      <c r="F16" s="30"/>
      <c r="G16" s="33"/>
      <c r="H16" s="33"/>
      <c r="I16" s="33"/>
      <c r="J16" s="33"/>
      <c r="K16" s="33"/>
      <c r="L16" s="33"/>
      <c r="M16" s="33"/>
    </row>
    <row r="17" spans="1:13" x14ac:dyDescent="0.2">
      <c r="A17" s="8" t="s">
        <v>32</v>
      </c>
      <c r="B17" s="30">
        <v>0</v>
      </c>
      <c r="C17" s="30"/>
      <c r="D17" s="30"/>
      <c r="E17" s="30"/>
      <c r="F17" s="30"/>
      <c r="G17" s="33"/>
      <c r="H17" s="33"/>
      <c r="I17" s="33"/>
      <c r="J17" s="33"/>
      <c r="K17" s="33"/>
      <c r="L17" s="33"/>
      <c r="M17" s="33"/>
    </row>
    <row r="18" spans="1:13" ht="13.5" thickBot="1" x14ac:dyDescent="0.25">
      <c r="A18" s="14" t="s">
        <v>33</v>
      </c>
      <c r="B18" s="30">
        <v>0</v>
      </c>
      <c r="C18" s="30"/>
      <c r="D18" s="30"/>
      <c r="E18" s="30"/>
      <c r="F18" s="30"/>
      <c r="G18" s="32"/>
      <c r="H18" s="32"/>
      <c r="I18" s="32"/>
      <c r="J18" s="32"/>
      <c r="K18" s="32"/>
      <c r="L18" s="32"/>
      <c r="M18" s="32"/>
    </row>
    <row r="19" spans="1:13" ht="13.5" thickBot="1" x14ac:dyDescent="0.25">
      <c r="A19" s="27" t="s">
        <v>34</v>
      </c>
      <c r="B19" s="28">
        <f t="shared" ref="B19:D19" si="0">SUM(B5:B18)</f>
        <v>4960</v>
      </c>
      <c r="C19" s="28">
        <f t="shared" si="0"/>
        <v>4480</v>
      </c>
      <c r="D19" s="28">
        <f t="shared" si="0"/>
        <v>4960</v>
      </c>
      <c r="E19" s="28"/>
      <c r="F19" s="28"/>
      <c r="G19" s="28"/>
      <c r="H19" s="28"/>
      <c r="I19" s="28"/>
      <c r="J19" s="28"/>
      <c r="K19" s="28"/>
      <c r="L19" s="28"/>
      <c r="M19" s="28"/>
    </row>
    <row r="20" spans="1:13" ht="13.5" thickBot="1" x14ac:dyDescent="0.25">
      <c r="A20" s="36" t="s">
        <v>14</v>
      </c>
      <c r="B20" s="29">
        <v>360</v>
      </c>
      <c r="C20" s="32"/>
      <c r="D20" s="32">
        <v>360</v>
      </c>
      <c r="E20" s="32"/>
      <c r="F20" s="32"/>
      <c r="G20" s="32"/>
      <c r="H20" s="32"/>
      <c r="I20" s="32"/>
      <c r="J20" s="32"/>
      <c r="K20" s="32"/>
      <c r="L20" s="32"/>
      <c r="M20" s="32"/>
    </row>
    <row r="21" spans="1:13" ht="13.5" thickBot="1" x14ac:dyDescent="0.25">
      <c r="A21" s="27" t="s">
        <v>15</v>
      </c>
      <c r="B21" s="28">
        <f>B19-B20</f>
        <v>4600</v>
      </c>
      <c r="C21" s="28">
        <f>C19-C20</f>
        <v>4480</v>
      </c>
      <c r="D21" s="28">
        <f>D19-D20</f>
        <v>4600</v>
      </c>
      <c r="E21" s="28"/>
      <c r="F21" s="28"/>
      <c r="G21" s="28"/>
      <c r="H21" s="28"/>
      <c r="I21" s="28"/>
      <c r="J21" s="28"/>
      <c r="K21" s="28"/>
      <c r="L21" s="28"/>
      <c r="M21" s="28"/>
    </row>
    <row r="22" spans="1:13" ht="13.5" thickBot="1" x14ac:dyDescent="0.25">
      <c r="A22" s="36" t="s">
        <v>12</v>
      </c>
      <c r="B22" s="37">
        <f>AVERAGE(B21)</f>
        <v>4600</v>
      </c>
      <c r="C22" s="37">
        <f>AVERAGE($B21:C21)</f>
        <v>4540</v>
      </c>
      <c r="D22" s="37">
        <f>AVERAGE($B21:D21)</f>
        <v>4560</v>
      </c>
      <c r="E22" s="37"/>
      <c r="F22" s="37"/>
      <c r="G22" s="37"/>
      <c r="H22" s="37"/>
      <c r="I22" s="37"/>
      <c r="J22" s="37"/>
      <c r="K22" s="37"/>
      <c r="L22" s="37"/>
      <c r="M22" s="37"/>
    </row>
    <row r="23" spans="1:13" ht="13.5" thickBot="1" x14ac:dyDescent="0.25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ht="15" x14ac:dyDescent="0.25">
      <c r="A24"/>
      <c r="B24" s="15"/>
      <c r="C24" s="15"/>
      <c r="D24" s="16"/>
      <c r="E24" s="16"/>
      <c r="F24" s="16"/>
      <c r="G24" s="16"/>
      <c r="H24" s="16"/>
      <c r="I24" s="16"/>
      <c r="J24" s="16"/>
      <c r="K24" s="16"/>
      <c r="L24" s="16"/>
      <c r="M24" s="16"/>
    </row>
  </sheetData>
  <mergeCells count="15">
    <mergeCell ref="J3:J4"/>
    <mergeCell ref="K3:K4"/>
    <mergeCell ref="L3:L4"/>
    <mergeCell ref="M3:M4"/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"/>
  <sheetViews>
    <sheetView workbookViewId="0">
      <selection activeCell="N16" sqref="N16"/>
    </sheetView>
  </sheetViews>
  <sheetFormatPr defaultRowHeight="15" x14ac:dyDescent="0.25"/>
  <cols>
    <col min="1" max="1" width="61.42578125" customWidth="1"/>
    <col min="2" max="2" width="9.5703125" bestFit="1" customWidth="1"/>
    <col min="13" max="13" width="10.5703125" customWidth="1"/>
  </cols>
  <sheetData>
    <row r="1" spans="1:13" ht="21.75" thickBot="1" x14ac:dyDescent="0.3">
      <c r="A1" s="47" t="s">
        <v>19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9"/>
    </row>
    <row r="2" spans="1:13" ht="21.75" thickBot="1" x14ac:dyDescent="0.3">
      <c r="A2" s="47" t="s">
        <v>76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9"/>
    </row>
    <row r="3" spans="1:13" x14ac:dyDescent="0.25">
      <c r="A3" s="50" t="s">
        <v>0</v>
      </c>
      <c r="B3" s="52" t="s">
        <v>1</v>
      </c>
      <c r="C3" s="52" t="s">
        <v>2</v>
      </c>
      <c r="D3" s="52" t="s">
        <v>3</v>
      </c>
      <c r="E3" s="52" t="s">
        <v>4</v>
      </c>
      <c r="F3" s="52" t="s">
        <v>5</v>
      </c>
      <c r="G3" s="52" t="s">
        <v>6</v>
      </c>
      <c r="H3" s="52" t="s">
        <v>7</v>
      </c>
      <c r="I3" s="52" t="s">
        <v>16</v>
      </c>
      <c r="J3" s="52" t="s">
        <v>8</v>
      </c>
      <c r="K3" s="52" t="s">
        <v>9</v>
      </c>
      <c r="L3" s="52" t="s">
        <v>10</v>
      </c>
      <c r="M3" s="52" t="s">
        <v>11</v>
      </c>
    </row>
    <row r="4" spans="1:13" x14ac:dyDescent="0.25">
      <c r="A4" s="51"/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</row>
    <row r="5" spans="1:13" x14ac:dyDescent="0.25">
      <c r="A5" s="7" t="s">
        <v>20</v>
      </c>
      <c r="B5" s="30">
        <v>0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</row>
    <row r="6" spans="1:13" x14ac:dyDescent="0.25">
      <c r="A6" s="31" t="s">
        <v>21</v>
      </c>
      <c r="B6" s="30">
        <v>0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3" x14ac:dyDescent="0.25">
      <c r="A7" s="31" t="s">
        <v>22</v>
      </c>
      <c r="B7" s="30">
        <v>0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</row>
    <row r="8" spans="1:13" x14ac:dyDescent="0.25">
      <c r="A8" s="31" t="s">
        <v>23</v>
      </c>
      <c r="B8" s="30">
        <v>0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</row>
    <row r="9" spans="1:13" x14ac:dyDescent="0.25">
      <c r="A9" s="31" t="s">
        <v>24</v>
      </c>
      <c r="B9" s="30">
        <v>0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3" x14ac:dyDescent="0.25">
      <c r="A10" s="31" t="s">
        <v>25</v>
      </c>
      <c r="B10" s="30">
        <v>0</v>
      </c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3" x14ac:dyDescent="0.25">
      <c r="A11" s="7" t="s">
        <v>26</v>
      </c>
      <c r="B11" s="30">
        <v>0</v>
      </c>
      <c r="C11" s="30"/>
      <c r="D11" s="30"/>
      <c r="E11" s="30"/>
      <c r="F11" s="30"/>
      <c r="G11" s="32"/>
      <c r="H11" s="32"/>
      <c r="I11" s="32"/>
      <c r="J11" s="32"/>
      <c r="K11" s="32"/>
      <c r="L11" s="32"/>
      <c r="M11" s="32"/>
    </row>
    <row r="12" spans="1:13" x14ac:dyDescent="0.25">
      <c r="A12" s="8" t="s">
        <v>27</v>
      </c>
      <c r="B12" s="30">
        <v>0</v>
      </c>
      <c r="C12" s="30"/>
      <c r="D12" s="30"/>
      <c r="E12" s="30"/>
      <c r="F12" s="30"/>
      <c r="G12" s="33"/>
      <c r="H12" s="33"/>
      <c r="I12" s="34"/>
      <c r="J12" s="33"/>
      <c r="K12" s="33"/>
      <c r="L12" s="33"/>
      <c r="M12" s="33"/>
    </row>
    <row r="13" spans="1:13" x14ac:dyDescent="0.25">
      <c r="A13" s="8" t="s">
        <v>28</v>
      </c>
      <c r="B13" s="30">
        <v>0</v>
      </c>
      <c r="C13" s="30"/>
      <c r="D13" s="30"/>
      <c r="E13" s="30"/>
      <c r="F13" s="30"/>
      <c r="G13" s="33"/>
      <c r="H13" s="33"/>
      <c r="I13" s="33"/>
      <c r="J13" s="33"/>
      <c r="K13" s="33"/>
      <c r="L13" s="33"/>
      <c r="M13" s="33"/>
    </row>
    <row r="14" spans="1:13" x14ac:dyDescent="0.25">
      <c r="A14" s="8" t="s">
        <v>29</v>
      </c>
      <c r="B14" s="30">
        <v>0</v>
      </c>
      <c r="C14" s="30"/>
      <c r="D14" s="30"/>
      <c r="E14" s="30"/>
      <c r="F14" s="30"/>
      <c r="G14" s="33"/>
      <c r="H14" s="33"/>
      <c r="I14" s="33"/>
      <c r="J14" s="33"/>
      <c r="K14" s="33"/>
      <c r="L14" s="33"/>
      <c r="M14" s="33"/>
    </row>
    <row r="15" spans="1:13" x14ac:dyDescent="0.25">
      <c r="A15" s="9" t="s">
        <v>30</v>
      </c>
      <c r="B15" s="30">
        <v>0</v>
      </c>
      <c r="C15" s="30"/>
      <c r="D15" s="30"/>
      <c r="E15" s="30"/>
      <c r="F15" s="30"/>
      <c r="G15" s="32"/>
      <c r="H15" s="32"/>
      <c r="I15" s="32"/>
      <c r="J15" s="32"/>
      <c r="K15" s="32"/>
      <c r="L15" s="32"/>
      <c r="M15" s="32"/>
    </row>
    <row r="16" spans="1:13" x14ac:dyDescent="0.25">
      <c r="A16" s="8" t="s">
        <v>31</v>
      </c>
      <c r="B16" s="30">
        <v>0</v>
      </c>
      <c r="C16" s="30"/>
      <c r="D16" s="30"/>
      <c r="E16" s="30"/>
      <c r="F16" s="30"/>
      <c r="G16" s="33"/>
      <c r="H16" s="33"/>
      <c r="I16" s="33"/>
      <c r="J16" s="33"/>
      <c r="K16" s="33"/>
      <c r="L16" s="33"/>
      <c r="M16" s="33"/>
    </row>
    <row r="17" spans="1:13" x14ac:dyDescent="0.25">
      <c r="A17" s="8" t="s">
        <v>32</v>
      </c>
      <c r="B17" s="30">
        <v>0</v>
      </c>
      <c r="C17" s="30"/>
      <c r="D17" s="30"/>
      <c r="E17" s="30"/>
      <c r="F17" s="30"/>
      <c r="G17" s="33"/>
      <c r="H17" s="33"/>
      <c r="I17" s="33"/>
      <c r="J17" s="33"/>
      <c r="K17" s="33"/>
      <c r="L17" s="33"/>
      <c r="M17" s="33"/>
    </row>
    <row r="18" spans="1:13" ht="15.75" thickBot="1" x14ac:dyDescent="0.3">
      <c r="A18" s="14" t="s">
        <v>33</v>
      </c>
      <c r="B18" s="30">
        <v>0</v>
      </c>
      <c r="C18" s="30"/>
      <c r="D18" s="30"/>
      <c r="E18" s="30"/>
      <c r="F18" s="30"/>
      <c r="G18" s="32"/>
      <c r="H18" s="32"/>
      <c r="I18" s="32"/>
      <c r="J18" s="32"/>
      <c r="K18" s="32"/>
      <c r="L18" s="32"/>
      <c r="M18" s="32"/>
    </row>
    <row r="19" spans="1:13" ht="15.75" thickBot="1" x14ac:dyDescent="0.3">
      <c r="A19" s="27" t="s">
        <v>34</v>
      </c>
      <c r="B19" s="28" t="s">
        <v>35</v>
      </c>
      <c r="C19" s="28" t="s">
        <v>35</v>
      </c>
      <c r="D19" s="28" t="s">
        <v>35</v>
      </c>
      <c r="E19" s="28"/>
      <c r="F19" s="28"/>
      <c r="G19" s="28"/>
      <c r="H19" s="28"/>
      <c r="I19" s="28"/>
      <c r="J19" s="28"/>
      <c r="K19" s="28"/>
      <c r="L19" s="28"/>
      <c r="M19" s="28"/>
    </row>
    <row r="20" spans="1:13" ht="15.75" thickBot="1" x14ac:dyDescent="0.3">
      <c r="A20" s="36" t="s">
        <v>14</v>
      </c>
      <c r="B20" s="29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</row>
    <row r="21" spans="1:13" ht="15.75" thickBot="1" x14ac:dyDescent="0.3">
      <c r="A21" s="27" t="s">
        <v>15</v>
      </c>
      <c r="B21" s="28">
        <v>0</v>
      </c>
      <c r="C21" s="28">
        <v>0</v>
      </c>
      <c r="D21" s="28"/>
      <c r="E21" s="28"/>
      <c r="F21" s="28"/>
      <c r="G21" s="28"/>
      <c r="H21" s="28"/>
      <c r="I21" s="28"/>
      <c r="J21" s="28"/>
      <c r="K21" s="28"/>
      <c r="L21" s="28"/>
      <c r="M21" s="28"/>
    </row>
    <row r="22" spans="1:13" ht="15.75" thickBot="1" x14ac:dyDescent="0.3">
      <c r="A22" s="36" t="s">
        <v>12</v>
      </c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</row>
    <row r="23" spans="1:13" ht="15.75" thickBot="1" x14ac:dyDescent="0.3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x14ac:dyDescent="0.25">
      <c r="B24" s="15"/>
      <c r="C24" s="15"/>
      <c r="D24" s="16"/>
      <c r="E24" s="16"/>
      <c r="F24" s="16"/>
      <c r="G24" s="16"/>
      <c r="H24" s="16"/>
      <c r="I24" s="16"/>
      <c r="J24" s="16"/>
      <c r="K24" s="16"/>
      <c r="L24" s="16"/>
      <c r="M24" s="16"/>
    </row>
    <row r="25" spans="1:13" x14ac:dyDescent="0.25">
      <c r="A25" s="43" t="s">
        <v>36</v>
      </c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ageMargins left="0.51181102362204722" right="0.51181102362204722" top="0.78740157480314965" bottom="0.78740157480314965" header="0.31496062992125984" footer="0.31496062992125984"/>
  <pageSetup paperSize="9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zoomScaleNormal="100" workbookViewId="0">
      <selection activeCell="O16" sqref="O16"/>
    </sheetView>
  </sheetViews>
  <sheetFormatPr defaultRowHeight="12.75" x14ac:dyDescent="0.2"/>
  <cols>
    <col min="1" max="1" width="59.42578125" style="21" customWidth="1"/>
    <col min="2" max="2" width="10.5703125" style="15" customWidth="1"/>
    <col min="3" max="3" width="7.85546875" style="15" bestFit="1" customWidth="1"/>
    <col min="4" max="4" width="8.7109375" style="16" bestFit="1" customWidth="1"/>
    <col min="5" max="11" width="7.85546875" style="16" bestFit="1" customWidth="1"/>
    <col min="12" max="12" width="7.85546875" style="16" customWidth="1"/>
    <col min="13" max="13" width="8.5703125" style="16" customWidth="1"/>
    <col min="14" max="16384" width="9.140625" style="18"/>
  </cols>
  <sheetData>
    <row r="1" spans="1:13" s="17" customFormat="1" ht="21.75" thickBot="1" x14ac:dyDescent="0.35">
      <c r="A1" s="47" t="s">
        <v>19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9"/>
    </row>
    <row r="2" spans="1:13" ht="21.75" thickBot="1" x14ac:dyDescent="0.25">
      <c r="A2" s="47" t="s">
        <v>77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9"/>
    </row>
    <row r="3" spans="1:13" s="19" customFormat="1" ht="11.25" x14ac:dyDescent="0.2">
      <c r="A3" s="50" t="s">
        <v>0</v>
      </c>
      <c r="B3" s="52" t="s">
        <v>1</v>
      </c>
      <c r="C3" s="52" t="s">
        <v>2</v>
      </c>
      <c r="D3" s="52" t="s">
        <v>3</v>
      </c>
      <c r="E3" s="52" t="s">
        <v>4</v>
      </c>
      <c r="F3" s="52" t="s">
        <v>5</v>
      </c>
      <c r="G3" s="52" t="s">
        <v>6</v>
      </c>
      <c r="H3" s="52" t="s">
        <v>7</v>
      </c>
      <c r="I3" s="52" t="s">
        <v>16</v>
      </c>
      <c r="J3" s="52" t="s">
        <v>8</v>
      </c>
      <c r="K3" s="52" t="s">
        <v>9</v>
      </c>
      <c r="L3" s="52" t="s">
        <v>10</v>
      </c>
      <c r="M3" s="52" t="s">
        <v>11</v>
      </c>
    </row>
    <row r="4" spans="1:13" ht="11.25" x14ac:dyDescent="0.2">
      <c r="A4" s="51"/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</row>
    <row r="5" spans="1:13" x14ac:dyDescent="0.2">
      <c r="A5" s="7" t="s">
        <v>20</v>
      </c>
      <c r="B5" s="30">
        <v>0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</row>
    <row r="6" spans="1:13" x14ac:dyDescent="0.2">
      <c r="A6" s="31" t="s">
        <v>21</v>
      </c>
      <c r="B6" s="30">
        <v>0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3" x14ac:dyDescent="0.2">
      <c r="A7" s="31" t="s">
        <v>22</v>
      </c>
      <c r="B7" s="30">
        <v>0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</row>
    <row r="8" spans="1:13" x14ac:dyDescent="0.2">
      <c r="A8" s="31" t="s">
        <v>23</v>
      </c>
      <c r="B8" s="30">
        <v>0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</row>
    <row r="9" spans="1:13" x14ac:dyDescent="0.2">
      <c r="A9" s="31" t="s">
        <v>24</v>
      </c>
      <c r="B9" s="30">
        <v>0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3" x14ac:dyDescent="0.2">
      <c r="A10" s="31" t="s">
        <v>25</v>
      </c>
      <c r="B10" s="30">
        <v>0</v>
      </c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3" x14ac:dyDescent="0.2">
      <c r="A11" s="7" t="s">
        <v>26</v>
      </c>
      <c r="B11" s="32">
        <v>0</v>
      </c>
      <c r="C11" s="32"/>
      <c r="D11" s="32"/>
      <c r="E11" s="30"/>
      <c r="F11" s="30"/>
      <c r="G11" s="32"/>
      <c r="H11" s="32"/>
      <c r="I11" s="32"/>
      <c r="J11" s="32"/>
      <c r="K11" s="32"/>
      <c r="L11" s="32"/>
      <c r="M11" s="32"/>
    </row>
    <row r="12" spans="1:13" s="22" customFormat="1" x14ac:dyDescent="0.2">
      <c r="A12" s="8" t="s">
        <v>27</v>
      </c>
      <c r="B12" s="32">
        <v>0</v>
      </c>
      <c r="C12" s="32"/>
      <c r="D12" s="32"/>
      <c r="E12" s="30"/>
      <c r="F12" s="30"/>
      <c r="G12" s="33"/>
      <c r="H12" s="33"/>
      <c r="I12" s="34"/>
      <c r="J12" s="33"/>
      <c r="K12" s="33"/>
      <c r="L12" s="33"/>
      <c r="M12" s="33"/>
    </row>
    <row r="13" spans="1:13" s="20" customFormat="1" x14ac:dyDescent="0.2">
      <c r="A13" s="8" t="s">
        <v>28</v>
      </c>
      <c r="B13" s="32">
        <v>0</v>
      </c>
      <c r="C13" s="32"/>
      <c r="D13" s="32"/>
      <c r="E13" s="30"/>
      <c r="F13" s="30"/>
      <c r="G13" s="33"/>
      <c r="H13" s="33"/>
      <c r="I13" s="33"/>
      <c r="J13" s="33"/>
      <c r="K13" s="33"/>
      <c r="L13" s="33"/>
      <c r="M13" s="33"/>
    </row>
    <row r="14" spans="1:13" s="22" customFormat="1" x14ac:dyDescent="0.2">
      <c r="A14" s="8" t="s">
        <v>29</v>
      </c>
      <c r="B14" s="32">
        <v>0</v>
      </c>
      <c r="C14" s="32"/>
      <c r="D14" s="32"/>
      <c r="E14" s="30"/>
      <c r="F14" s="30"/>
      <c r="G14" s="33"/>
      <c r="H14" s="33"/>
      <c r="I14" s="33"/>
      <c r="J14" s="33"/>
      <c r="K14" s="33"/>
      <c r="L14" s="33"/>
      <c r="M14" s="33"/>
    </row>
    <row r="15" spans="1:13" s="20" customFormat="1" x14ac:dyDescent="0.2">
      <c r="A15" s="9" t="s">
        <v>30</v>
      </c>
      <c r="B15" s="32">
        <v>0</v>
      </c>
      <c r="C15" s="32"/>
      <c r="D15" s="32"/>
      <c r="E15" s="30"/>
      <c r="F15" s="30"/>
      <c r="G15" s="32"/>
      <c r="H15" s="32"/>
      <c r="I15" s="32"/>
      <c r="J15" s="32"/>
      <c r="K15" s="32"/>
      <c r="L15" s="32"/>
      <c r="M15" s="32"/>
    </row>
    <row r="16" spans="1:13" s="20" customFormat="1" x14ac:dyDescent="0.2">
      <c r="A16" s="8" t="s">
        <v>31</v>
      </c>
      <c r="B16" s="32">
        <v>0</v>
      </c>
      <c r="C16" s="32"/>
      <c r="D16" s="32"/>
      <c r="E16" s="30"/>
      <c r="F16" s="30"/>
      <c r="G16" s="33"/>
      <c r="H16" s="33"/>
      <c r="I16" s="33"/>
      <c r="J16" s="33"/>
      <c r="K16" s="33"/>
      <c r="L16" s="33"/>
      <c r="M16" s="33"/>
    </row>
    <row r="17" spans="1:13" x14ac:dyDescent="0.2">
      <c r="A17" s="8" t="s">
        <v>32</v>
      </c>
      <c r="B17" s="32">
        <v>0</v>
      </c>
      <c r="C17" s="32"/>
      <c r="D17" s="32"/>
      <c r="E17" s="30"/>
      <c r="F17" s="30"/>
      <c r="G17" s="33"/>
      <c r="H17" s="33"/>
      <c r="I17" s="33"/>
      <c r="J17" s="33"/>
      <c r="K17" s="33"/>
      <c r="L17" s="33"/>
      <c r="M17" s="33"/>
    </row>
    <row r="18" spans="1:13" ht="13.5" thickBot="1" x14ac:dyDescent="0.25">
      <c r="A18" s="14" t="s">
        <v>33</v>
      </c>
      <c r="B18" s="35">
        <v>0</v>
      </c>
      <c r="C18" s="35"/>
      <c r="D18" s="35"/>
      <c r="E18" s="30"/>
      <c r="F18" s="30"/>
      <c r="G18" s="32"/>
      <c r="H18" s="32"/>
      <c r="I18" s="32"/>
      <c r="J18" s="32"/>
      <c r="K18" s="32"/>
      <c r="L18" s="32"/>
      <c r="M18" s="32"/>
    </row>
    <row r="19" spans="1:13" ht="13.5" thickBot="1" x14ac:dyDescent="0.25">
      <c r="A19" s="27" t="s">
        <v>34</v>
      </c>
      <c r="B19" s="28" t="s">
        <v>35</v>
      </c>
      <c r="C19" s="28" t="s">
        <v>35</v>
      </c>
      <c r="D19" s="28" t="s">
        <v>35</v>
      </c>
      <c r="E19" s="28"/>
      <c r="F19" s="28"/>
      <c r="G19" s="28"/>
      <c r="H19" s="28"/>
      <c r="I19" s="28"/>
      <c r="J19" s="28"/>
      <c r="K19" s="28"/>
      <c r="L19" s="28"/>
      <c r="M19" s="28"/>
    </row>
    <row r="20" spans="1:13" ht="13.5" thickBot="1" x14ac:dyDescent="0.25">
      <c r="A20" s="36" t="s">
        <v>14</v>
      </c>
      <c r="B20" s="29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</row>
    <row r="21" spans="1:13" ht="13.5" thickBot="1" x14ac:dyDescent="0.25">
      <c r="A21" s="27" t="s">
        <v>15</v>
      </c>
      <c r="B21" s="28">
        <v>0</v>
      </c>
      <c r="C21" s="28">
        <v>0</v>
      </c>
      <c r="D21" s="28"/>
      <c r="E21" s="28"/>
      <c r="F21" s="28"/>
      <c r="G21" s="28"/>
      <c r="H21" s="28"/>
      <c r="I21" s="28"/>
      <c r="J21" s="28"/>
      <c r="K21" s="28"/>
      <c r="L21" s="28"/>
      <c r="M21" s="28"/>
    </row>
    <row r="22" spans="1:13" ht="13.5" thickBot="1" x14ac:dyDescent="0.25">
      <c r="A22" s="36" t="s">
        <v>12</v>
      </c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</row>
    <row r="23" spans="1:13" ht="13.5" thickBot="1" x14ac:dyDescent="0.25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topLeftCell="A7" workbookViewId="0">
      <selection activeCell="D24" sqref="D24"/>
    </sheetView>
  </sheetViews>
  <sheetFormatPr defaultRowHeight="15" x14ac:dyDescent="0.25"/>
  <cols>
    <col min="1" max="1" width="56.5703125" customWidth="1"/>
    <col min="2" max="2" width="9.5703125" bestFit="1" customWidth="1"/>
  </cols>
  <sheetData>
    <row r="1" spans="1:13" ht="21.75" thickBot="1" x14ac:dyDescent="0.3">
      <c r="A1" s="47" t="s">
        <v>19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9"/>
    </row>
    <row r="2" spans="1:13" ht="21.75" thickBot="1" x14ac:dyDescent="0.3">
      <c r="A2" s="47" t="s">
        <v>43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9"/>
    </row>
    <row r="3" spans="1:13" x14ac:dyDescent="0.25">
      <c r="A3" s="50" t="s">
        <v>0</v>
      </c>
      <c r="B3" s="52" t="s">
        <v>1</v>
      </c>
      <c r="C3" s="52" t="s">
        <v>2</v>
      </c>
      <c r="D3" s="52" t="s">
        <v>3</v>
      </c>
      <c r="E3" s="52" t="s">
        <v>4</v>
      </c>
      <c r="F3" s="52" t="s">
        <v>5</v>
      </c>
      <c r="G3" s="52" t="s">
        <v>6</v>
      </c>
      <c r="H3" s="52" t="s">
        <v>7</v>
      </c>
      <c r="I3" s="52" t="s">
        <v>16</v>
      </c>
      <c r="J3" s="52" t="s">
        <v>8</v>
      </c>
      <c r="K3" s="52" t="s">
        <v>9</v>
      </c>
      <c r="L3" s="52" t="s">
        <v>10</v>
      </c>
      <c r="M3" s="52" t="s">
        <v>11</v>
      </c>
    </row>
    <row r="4" spans="1:13" x14ac:dyDescent="0.25">
      <c r="A4" s="51"/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</row>
    <row r="5" spans="1:13" x14ac:dyDescent="0.25">
      <c r="A5" s="7" t="s">
        <v>20</v>
      </c>
      <c r="B5" s="30">
        <v>2000</v>
      </c>
      <c r="C5" s="30">
        <v>2000</v>
      </c>
      <c r="D5" s="30">
        <v>2000</v>
      </c>
      <c r="E5" s="30"/>
      <c r="F5" s="30"/>
      <c r="G5" s="30"/>
      <c r="H5" s="30"/>
      <c r="I5" s="30"/>
      <c r="J5" s="30"/>
      <c r="K5" s="30"/>
      <c r="L5" s="30"/>
      <c r="M5" s="30"/>
    </row>
    <row r="6" spans="1:13" x14ac:dyDescent="0.25">
      <c r="A6" s="31" t="s">
        <v>21</v>
      </c>
      <c r="B6" s="30">
        <v>0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3" x14ac:dyDescent="0.25">
      <c r="A7" s="31" t="s">
        <v>22</v>
      </c>
      <c r="B7" s="30">
        <v>0</v>
      </c>
      <c r="C7" s="30">
        <v>10.9</v>
      </c>
      <c r="D7" s="30"/>
      <c r="E7" s="30"/>
      <c r="F7" s="30"/>
      <c r="G7" s="30"/>
      <c r="H7" s="30"/>
      <c r="I7" s="30"/>
      <c r="J7" s="30"/>
      <c r="K7" s="30"/>
      <c r="L7" s="30"/>
      <c r="M7" s="30"/>
    </row>
    <row r="8" spans="1:13" x14ac:dyDescent="0.25">
      <c r="A8" s="31" t="s">
        <v>23</v>
      </c>
      <c r="B8" s="30">
        <v>0</v>
      </c>
      <c r="C8" s="30"/>
      <c r="D8" s="30">
        <v>40.18</v>
      </c>
      <c r="E8" s="30"/>
      <c r="F8" s="30"/>
      <c r="G8" s="30"/>
      <c r="H8" s="30"/>
      <c r="I8" s="30"/>
      <c r="J8" s="30"/>
      <c r="K8" s="30"/>
      <c r="L8" s="30"/>
      <c r="M8" s="30"/>
    </row>
    <row r="9" spans="1:13" x14ac:dyDescent="0.25">
      <c r="A9" s="31" t="s">
        <v>24</v>
      </c>
      <c r="B9" s="30">
        <v>0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3" x14ac:dyDescent="0.25">
      <c r="A10" s="31" t="s">
        <v>25</v>
      </c>
      <c r="B10" s="30">
        <v>0</v>
      </c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3" x14ac:dyDescent="0.25">
      <c r="A11" s="7" t="s">
        <v>26</v>
      </c>
      <c r="B11" s="32">
        <v>0</v>
      </c>
      <c r="C11" s="32"/>
      <c r="D11" s="32"/>
      <c r="E11" s="30"/>
      <c r="F11" s="32"/>
      <c r="G11" s="32"/>
      <c r="H11" s="32"/>
      <c r="I11" s="32"/>
      <c r="J11" s="32"/>
      <c r="K11" s="32"/>
      <c r="L11" s="32"/>
      <c r="M11" s="32"/>
    </row>
    <row r="12" spans="1:13" x14ac:dyDescent="0.25">
      <c r="A12" s="8" t="s">
        <v>27</v>
      </c>
      <c r="B12" s="32">
        <v>1674</v>
      </c>
      <c r="C12" s="32">
        <v>1512</v>
      </c>
      <c r="D12" s="32">
        <v>1674</v>
      </c>
      <c r="E12" s="30"/>
      <c r="F12" s="33"/>
      <c r="G12" s="33"/>
      <c r="H12" s="33"/>
      <c r="I12" s="34"/>
      <c r="J12" s="33"/>
      <c r="K12" s="33"/>
      <c r="L12" s="33"/>
      <c r="M12" s="33"/>
    </row>
    <row r="13" spans="1:13" x14ac:dyDescent="0.25">
      <c r="A13" s="8" t="s">
        <v>28</v>
      </c>
      <c r="B13" s="32">
        <v>0</v>
      </c>
      <c r="C13" s="32"/>
      <c r="D13" s="32"/>
      <c r="E13" s="30"/>
      <c r="F13" s="30"/>
      <c r="G13" s="33"/>
      <c r="H13" s="33"/>
      <c r="I13" s="33"/>
      <c r="J13" s="33"/>
      <c r="K13" s="33"/>
      <c r="L13" s="33"/>
      <c r="M13" s="33"/>
    </row>
    <row r="14" spans="1:13" x14ac:dyDescent="0.25">
      <c r="A14" s="8" t="s">
        <v>29</v>
      </c>
      <c r="B14" s="32">
        <v>0</v>
      </c>
      <c r="C14" s="32"/>
      <c r="D14" s="32"/>
      <c r="E14" s="30"/>
      <c r="F14" s="30"/>
      <c r="G14" s="33"/>
      <c r="H14" s="33"/>
      <c r="I14" s="33"/>
      <c r="J14" s="33"/>
      <c r="K14" s="33"/>
      <c r="L14" s="33"/>
      <c r="M14" s="33"/>
    </row>
    <row r="15" spans="1:13" x14ac:dyDescent="0.25">
      <c r="A15" s="9" t="s">
        <v>30</v>
      </c>
      <c r="B15" s="32">
        <v>0</v>
      </c>
      <c r="C15" s="32"/>
      <c r="D15" s="32"/>
      <c r="E15" s="30"/>
      <c r="F15" s="30"/>
      <c r="G15" s="32"/>
      <c r="H15" s="32"/>
      <c r="I15" s="32"/>
      <c r="J15" s="32"/>
      <c r="K15" s="32"/>
      <c r="L15" s="32"/>
      <c r="M15" s="32"/>
    </row>
    <row r="16" spans="1:13" ht="17.25" customHeight="1" x14ac:dyDescent="0.25">
      <c r="A16" s="8" t="s">
        <v>31</v>
      </c>
      <c r="B16" s="32">
        <v>0</v>
      </c>
      <c r="C16" s="32"/>
      <c r="D16" s="32"/>
      <c r="E16" s="30"/>
      <c r="F16" s="30"/>
      <c r="G16" s="33"/>
      <c r="H16" s="33"/>
      <c r="I16" s="33"/>
      <c r="J16" s="33"/>
      <c r="K16" s="33"/>
      <c r="L16" s="33"/>
      <c r="M16" s="33"/>
    </row>
    <row r="17" spans="1:13" x14ac:dyDescent="0.25">
      <c r="A17" s="8" t="s">
        <v>32</v>
      </c>
      <c r="B17" s="32">
        <v>0</v>
      </c>
      <c r="C17" s="32"/>
      <c r="D17" s="32"/>
      <c r="E17" s="30"/>
      <c r="F17" s="30"/>
      <c r="G17" s="33"/>
      <c r="H17" s="33"/>
      <c r="I17" s="33"/>
      <c r="J17" s="33"/>
      <c r="K17" s="33"/>
      <c r="L17" s="33"/>
      <c r="M17" s="33"/>
    </row>
    <row r="18" spans="1:13" ht="15.75" thickBot="1" x14ac:dyDescent="0.3">
      <c r="A18" s="14" t="s">
        <v>33</v>
      </c>
      <c r="B18" s="35">
        <v>0</v>
      </c>
      <c r="C18" s="35"/>
      <c r="D18" s="35"/>
      <c r="E18" s="30"/>
      <c r="F18" s="30"/>
      <c r="G18" s="32"/>
      <c r="H18" s="32"/>
      <c r="I18" s="32"/>
      <c r="J18" s="32"/>
      <c r="K18" s="32"/>
      <c r="L18" s="32"/>
      <c r="M18" s="32"/>
    </row>
    <row r="19" spans="1:13" ht="15.75" thickBot="1" x14ac:dyDescent="0.3">
      <c r="A19" s="27" t="s">
        <v>34</v>
      </c>
      <c r="B19" s="28">
        <f>SUM(B5:B18)</f>
        <v>3674</v>
      </c>
      <c r="C19" s="28">
        <f>SUM(C5:C18)</f>
        <v>3522.9</v>
      </c>
      <c r="D19" s="28">
        <f>SUM(D5:D18)</f>
        <v>3714.1800000000003</v>
      </c>
      <c r="E19" s="28"/>
      <c r="F19" s="28"/>
      <c r="G19" s="28"/>
      <c r="H19" s="28"/>
      <c r="I19" s="28"/>
      <c r="J19" s="28"/>
      <c r="K19" s="28"/>
      <c r="L19" s="28"/>
      <c r="M19" s="28"/>
    </row>
    <row r="20" spans="1:13" ht="15.75" thickBot="1" x14ac:dyDescent="0.3">
      <c r="A20" s="36" t="s">
        <v>14</v>
      </c>
      <c r="B20" s="29">
        <v>0</v>
      </c>
      <c r="C20" s="32">
        <v>0.22</v>
      </c>
      <c r="D20" s="32">
        <v>40.18</v>
      </c>
      <c r="E20" s="32"/>
      <c r="F20" s="32"/>
      <c r="G20" s="32"/>
      <c r="H20" s="32"/>
      <c r="I20" s="32"/>
      <c r="J20" s="32"/>
      <c r="K20" s="32"/>
      <c r="L20" s="32"/>
      <c r="M20" s="32"/>
    </row>
    <row r="21" spans="1:13" ht="15.75" thickBot="1" x14ac:dyDescent="0.3">
      <c r="A21" s="27" t="s">
        <v>15</v>
      </c>
      <c r="B21" s="28">
        <f>B19-B20</f>
        <v>3674</v>
      </c>
      <c r="C21" s="28">
        <f>C19-C20</f>
        <v>3522.6800000000003</v>
      </c>
      <c r="D21" s="28">
        <f>D19-D20</f>
        <v>3674.0000000000005</v>
      </c>
      <c r="E21" s="28"/>
      <c r="F21" s="28"/>
      <c r="G21" s="28"/>
      <c r="H21" s="28"/>
      <c r="I21" s="28"/>
      <c r="J21" s="28"/>
      <c r="K21" s="28"/>
      <c r="L21" s="28"/>
      <c r="M21" s="28"/>
    </row>
    <row r="22" spans="1:13" ht="15.75" thickBot="1" x14ac:dyDescent="0.3">
      <c r="A22" s="36" t="s">
        <v>12</v>
      </c>
      <c r="B22" s="37">
        <f>AVERAGE(B21)</f>
        <v>3674</v>
      </c>
      <c r="C22" s="37">
        <f>AVERAGE($B21:C21)</f>
        <v>3598.34</v>
      </c>
      <c r="D22" s="37">
        <f>AVERAGE($B21:D21)</f>
        <v>3623.56</v>
      </c>
      <c r="E22" s="37"/>
      <c r="F22" s="37"/>
      <c r="G22" s="37"/>
      <c r="H22" s="37"/>
      <c r="I22" s="37"/>
      <c r="J22" s="37"/>
      <c r="K22" s="37"/>
      <c r="L22" s="37"/>
      <c r="M22" s="37"/>
    </row>
    <row r="23" spans="1:13" ht="15.75" thickBot="1" x14ac:dyDescent="0.3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x14ac:dyDescent="0.25">
      <c r="B24" s="15"/>
      <c r="C24" s="15"/>
      <c r="D24" s="16"/>
      <c r="E24" s="16"/>
      <c r="F24" s="16"/>
      <c r="G24" s="16"/>
      <c r="H24" s="16"/>
      <c r="I24" s="16"/>
      <c r="J24" s="16"/>
      <c r="K24" s="16"/>
      <c r="L24" s="16"/>
      <c r="M24" s="16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ageMargins left="0.511811024" right="0.511811024" top="0.78740157499999996" bottom="0.78740157499999996" header="0.31496062000000002" footer="0.31496062000000002"/>
  <pageSetup paperSize="9"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workbookViewId="0">
      <selection activeCell="D23" sqref="D23"/>
    </sheetView>
  </sheetViews>
  <sheetFormatPr defaultRowHeight="12.75" x14ac:dyDescent="0.2"/>
  <cols>
    <col min="1" max="1" width="64.7109375" style="21" customWidth="1"/>
    <col min="2" max="3" width="8.7109375" style="15" customWidth="1"/>
    <col min="4" max="5" width="9.28515625" style="16" customWidth="1"/>
    <col min="6" max="7" width="7.85546875" style="16" bestFit="1" customWidth="1"/>
    <col min="8" max="8" width="8.85546875" style="16" customWidth="1"/>
    <col min="9" max="10" width="9" style="16" bestFit="1" customWidth="1"/>
    <col min="11" max="11" width="9" style="16" customWidth="1"/>
    <col min="12" max="12" width="9.28515625" style="16" customWidth="1"/>
    <col min="13" max="13" width="9" style="16" bestFit="1" customWidth="1"/>
    <col min="14" max="16384" width="9.140625" style="18"/>
  </cols>
  <sheetData>
    <row r="1" spans="1:14" s="17" customFormat="1" ht="21.75" thickBot="1" x14ac:dyDescent="0.35">
      <c r="A1" s="47" t="s">
        <v>19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9"/>
    </row>
    <row r="2" spans="1:14" ht="21.75" thickBot="1" x14ac:dyDescent="0.25">
      <c r="A2" s="47" t="s">
        <v>48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9"/>
    </row>
    <row r="3" spans="1:14" s="19" customFormat="1" ht="11.25" x14ac:dyDescent="0.2">
      <c r="A3" s="50" t="s">
        <v>0</v>
      </c>
      <c r="B3" s="52" t="s">
        <v>1</v>
      </c>
      <c r="C3" s="52" t="s">
        <v>2</v>
      </c>
      <c r="D3" s="52" t="s">
        <v>3</v>
      </c>
      <c r="E3" s="52" t="s">
        <v>4</v>
      </c>
      <c r="F3" s="52" t="s">
        <v>5</v>
      </c>
      <c r="G3" s="52" t="s">
        <v>6</v>
      </c>
      <c r="H3" s="52" t="s">
        <v>7</v>
      </c>
      <c r="I3" s="52" t="s">
        <v>16</v>
      </c>
      <c r="J3" s="52" t="s">
        <v>8</v>
      </c>
      <c r="K3" s="52" t="s">
        <v>9</v>
      </c>
      <c r="L3" s="52" t="s">
        <v>10</v>
      </c>
      <c r="M3" s="52" t="s">
        <v>11</v>
      </c>
    </row>
    <row r="4" spans="1:14" ht="11.25" x14ac:dyDescent="0.2">
      <c r="A4" s="51"/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</row>
    <row r="5" spans="1:14" x14ac:dyDescent="0.2">
      <c r="A5" s="7" t="s">
        <v>20</v>
      </c>
      <c r="B5" s="30">
        <v>600</v>
      </c>
      <c r="C5" s="30">
        <v>600</v>
      </c>
      <c r="D5" s="30">
        <v>600</v>
      </c>
      <c r="E5" s="30">
        <v>0</v>
      </c>
      <c r="F5" s="30">
        <v>0</v>
      </c>
      <c r="G5" s="30"/>
      <c r="H5" s="30"/>
      <c r="I5" s="30"/>
      <c r="J5" s="30"/>
      <c r="K5" s="30"/>
      <c r="L5" s="30"/>
      <c r="M5" s="30"/>
    </row>
    <row r="6" spans="1:14" x14ac:dyDescent="0.2">
      <c r="A6" s="31" t="s">
        <v>21</v>
      </c>
      <c r="B6" s="30">
        <v>0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4" x14ac:dyDescent="0.2">
      <c r="A7" s="31" t="s">
        <v>22</v>
      </c>
      <c r="B7" s="30">
        <v>18.309999999999999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</row>
    <row r="8" spans="1:14" x14ac:dyDescent="0.2">
      <c r="A8" s="31" t="s">
        <v>23</v>
      </c>
      <c r="B8" s="30">
        <v>121.74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</row>
    <row r="9" spans="1:14" x14ac:dyDescent="0.2">
      <c r="A9" s="31" t="s">
        <v>24</v>
      </c>
      <c r="B9" s="30">
        <v>0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4" x14ac:dyDescent="0.2">
      <c r="A10" s="31" t="s">
        <v>25</v>
      </c>
      <c r="B10" s="30">
        <v>0</v>
      </c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4" x14ac:dyDescent="0.2">
      <c r="A11" s="7" t="s">
        <v>26</v>
      </c>
      <c r="B11" s="30">
        <v>0</v>
      </c>
      <c r="C11" s="30"/>
      <c r="D11" s="30"/>
      <c r="E11" s="30"/>
      <c r="F11" s="30"/>
      <c r="G11" s="32"/>
      <c r="H11" s="32"/>
      <c r="I11" s="32"/>
      <c r="J11" s="32"/>
      <c r="K11" s="32"/>
      <c r="L11" s="32"/>
      <c r="M11" s="32"/>
    </row>
    <row r="12" spans="1:14" s="22" customFormat="1" x14ac:dyDescent="0.2">
      <c r="A12" s="8" t="s">
        <v>27</v>
      </c>
      <c r="B12" s="30">
        <v>0</v>
      </c>
      <c r="C12" s="30">
        <v>2426.7600000000002</v>
      </c>
      <c r="D12" s="30">
        <v>2686.77</v>
      </c>
      <c r="E12" s="30"/>
      <c r="F12" s="30"/>
      <c r="G12" s="33"/>
      <c r="H12" s="33"/>
      <c r="I12" s="34"/>
      <c r="J12" s="33"/>
      <c r="K12" s="33"/>
      <c r="L12" s="33"/>
      <c r="M12" s="33"/>
    </row>
    <row r="13" spans="1:14" s="20" customFormat="1" x14ac:dyDescent="0.2">
      <c r="A13" s="8" t="s">
        <v>28</v>
      </c>
      <c r="B13" s="30">
        <v>0</v>
      </c>
      <c r="C13" s="30"/>
      <c r="D13" s="30"/>
      <c r="E13" s="30"/>
      <c r="F13" s="30"/>
      <c r="G13" s="33"/>
      <c r="H13" s="33"/>
      <c r="I13" s="33"/>
      <c r="J13" s="33"/>
      <c r="K13" s="33"/>
      <c r="L13" s="33"/>
      <c r="M13" s="33"/>
      <c r="N13" s="20" t="s">
        <v>40</v>
      </c>
    </row>
    <row r="14" spans="1:14" s="22" customFormat="1" x14ac:dyDescent="0.2">
      <c r="A14" s="8" t="s">
        <v>29</v>
      </c>
      <c r="B14" s="32">
        <v>0</v>
      </c>
      <c r="C14" s="30"/>
      <c r="D14" s="32"/>
      <c r="E14" s="33"/>
      <c r="F14" s="30"/>
      <c r="G14" s="33"/>
      <c r="H14" s="33"/>
      <c r="I14" s="33"/>
      <c r="J14" s="33"/>
      <c r="K14" s="33"/>
      <c r="L14" s="33"/>
      <c r="M14" s="33"/>
    </row>
    <row r="15" spans="1:14" s="20" customFormat="1" x14ac:dyDescent="0.2">
      <c r="A15" s="9" t="s">
        <v>30</v>
      </c>
      <c r="B15" s="32">
        <v>0</v>
      </c>
      <c r="C15" s="30">
        <v>54.8</v>
      </c>
      <c r="D15" s="32"/>
      <c r="E15" s="32"/>
      <c r="F15" s="32"/>
      <c r="G15" s="32"/>
      <c r="H15" s="32"/>
      <c r="I15" s="32"/>
      <c r="J15" s="32"/>
      <c r="K15" s="32"/>
      <c r="L15" s="32"/>
      <c r="M15" s="32"/>
    </row>
    <row r="16" spans="1:14" s="20" customFormat="1" x14ac:dyDescent="0.2">
      <c r="A16" s="8" t="s">
        <v>31</v>
      </c>
      <c r="B16" s="32">
        <v>0</v>
      </c>
      <c r="C16" s="30"/>
      <c r="D16" s="33"/>
      <c r="E16" s="33"/>
      <c r="F16" s="30"/>
      <c r="G16" s="33"/>
      <c r="H16" s="33"/>
      <c r="I16" s="33"/>
      <c r="J16" s="33"/>
      <c r="K16" s="33"/>
      <c r="L16" s="33"/>
      <c r="M16" s="33"/>
      <c r="N16" s="44"/>
    </row>
    <row r="17" spans="1:13" x14ac:dyDescent="0.2">
      <c r="A17" s="8" t="s">
        <v>32</v>
      </c>
      <c r="B17" s="32">
        <v>0</v>
      </c>
      <c r="C17" s="30"/>
      <c r="D17" s="33"/>
      <c r="E17" s="33"/>
      <c r="F17" s="30"/>
      <c r="G17" s="33"/>
      <c r="H17" s="33"/>
      <c r="I17" s="33"/>
      <c r="J17" s="33"/>
      <c r="K17" s="33"/>
      <c r="L17" s="33"/>
      <c r="M17" s="33"/>
    </row>
    <row r="18" spans="1:13" ht="13.5" thickBot="1" x14ac:dyDescent="0.25">
      <c r="A18" s="14" t="s">
        <v>33</v>
      </c>
      <c r="B18" s="32">
        <v>0</v>
      </c>
      <c r="C18" s="32"/>
      <c r="D18" s="32"/>
      <c r="E18" s="32"/>
      <c r="F18" s="30"/>
      <c r="G18" s="32"/>
      <c r="H18" s="32"/>
      <c r="I18" s="32"/>
      <c r="J18" s="32"/>
      <c r="K18" s="32"/>
      <c r="L18" s="32"/>
      <c r="M18" s="32"/>
    </row>
    <row r="19" spans="1:13" ht="13.5" thickBot="1" x14ac:dyDescent="0.25">
      <c r="A19" s="27" t="s">
        <v>34</v>
      </c>
      <c r="B19" s="28">
        <f>SUM(B4:B18)</f>
        <v>740.05</v>
      </c>
      <c r="C19" s="28">
        <f>SUM(C4:C18)</f>
        <v>3081.5600000000004</v>
      </c>
      <c r="D19" s="28">
        <f>SUM(D4:D18)</f>
        <v>3286.77</v>
      </c>
      <c r="E19" s="28"/>
      <c r="F19" s="28"/>
      <c r="G19" s="28"/>
      <c r="H19" s="28"/>
      <c r="I19" s="28"/>
      <c r="J19" s="28"/>
      <c r="K19" s="28"/>
      <c r="L19" s="28"/>
      <c r="M19" s="28"/>
    </row>
    <row r="20" spans="1:13" ht="13.5" thickBot="1" x14ac:dyDescent="0.25">
      <c r="A20" s="36" t="s">
        <v>14</v>
      </c>
      <c r="B20" s="29">
        <v>0</v>
      </c>
      <c r="C20" s="32"/>
      <c r="D20" s="32">
        <v>2686.77</v>
      </c>
      <c r="E20" s="32" t="s">
        <v>81</v>
      </c>
      <c r="F20" s="32"/>
      <c r="G20" s="32"/>
      <c r="H20" s="32"/>
      <c r="I20" s="32"/>
      <c r="J20" s="32"/>
      <c r="K20" s="32"/>
      <c r="L20" s="32"/>
      <c r="M20" s="32"/>
    </row>
    <row r="21" spans="1:13" ht="13.5" thickBot="1" x14ac:dyDescent="0.25">
      <c r="A21" s="27" t="s">
        <v>15</v>
      </c>
      <c r="B21" s="28">
        <f>B19-B20</f>
        <v>740.05</v>
      </c>
      <c r="C21" s="28">
        <f>C19-C20</f>
        <v>3081.5600000000004</v>
      </c>
      <c r="D21" s="28">
        <f>D19-D20</f>
        <v>600</v>
      </c>
      <c r="E21" s="28"/>
      <c r="F21" s="28"/>
      <c r="G21" s="28"/>
      <c r="H21" s="28"/>
      <c r="I21" s="28"/>
      <c r="J21" s="28"/>
      <c r="K21" s="28"/>
      <c r="L21" s="28"/>
      <c r="M21" s="28"/>
    </row>
    <row r="22" spans="1:13" ht="13.5" thickBot="1" x14ac:dyDescent="0.25">
      <c r="A22" s="36" t="s">
        <v>12</v>
      </c>
      <c r="B22" s="37">
        <f>AVERAGE(B21)</f>
        <v>740.05</v>
      </c>
      <c r="C22" s="37">
        <f>AVERAGE($B21:C21)</f>
        <v>1910.8050000000003</v>
      </c>
      <c r="D22" s="37">
        <f>AVERAGE($B21:D21)</f>
        <v>1473.8700000000001</v>
      </c>
      <c r="E22" s="37"/>
      <c r="F22" s="37"/>
      <c r="G22" s="37"/>
      <c r="H22" s="37"/>
      <c r="I22" s="37"/>
      <c r="J22" s="37"/>
      <c r="K22" s="37"/>
      <c r="L22" s="37"/>
      <c r="M22" s="37"/>
    </row>
    <row r="23" spans="1:13" ht="13.5" thickBot="1" x14ac:dyDescent="0.25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ht="15" x14ac:dyDescent="0.25">
      <c r="A24"/>
    </row>
  </sheetData>
  <mergeCells count="15">
    <mergeCell ref="A1:M1"/>
    <mergeCell ref="A2:M2"/>
    <mergeCell ref="A3:A4"/>
    <mergeCell ref="H3:H4"/>
    <mergeCell ref="I3:I4"/>
    <mergeCell ref="J3:J4"/>
    <mergeCell ref="K3:K4"/>
    <mergeCell ref="L3:L4"/>
    <mergeCell ref="M3:M4"/>
    <mergeCell ref="B3:B4"/>
    <mergeCell ref="C3:C4"/>
    <mergeCell ref="D3:D4"/>
    <mergeCell ref="E3:E4"/>
    <mergeCell ref="F3:F4"/>
    <mergeCell ref="G3:G4"/>
  </mergeCells>
  <pageMargins left="0.511811024" right="0.511811024" top="0.78740157499999996" bottom="0.78740157499999996" header="0.31496062000000002" footer="0.31496062000000002"/>
  <pageSetup paperSize="9"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"/>
  <sheetViews>
    <sheetView zoomScale="110" zoomScaleNormal="110" workbookViewId="0">
      <selection activeCell="F22" sqref="F22"/>
    </sheetView>
  </sheetViews>
  <sheetFormatPr defaultRowHeight="12.75" x14ac:dyDescent="0.2"/>
  <cols>
    <col min="1" max="1" width="60.140625" style="21" customWidth="1"/>
    <col min="2" max="2" width="8.42578125" style="15" customWidth="1"/>
    <col min="3" max="3" width="8" style="15" bestFit="1" customWidth="1"/>
    <col min="4" max="4" width="8" style="16" bestFit="1" customWidth="1"/>
    <col min="5" max="11" width="7.140625" style="16" customWidth="1"/>
    <col min="12" max="12" width="7.42578125" style="16" customWidth="1"/>
    <col min="13" max="13" width="7.140625" style="16" customWidth="1"/>
    <col min="14" max="16384" width="9.140625" style="18"/>
  </cols>
  <sheetData>
    <row r="1" spans="1:13" s="17" customFormat="1" ht="21.75" thickBot="1" x14ac:dyDescent="0.35">
      <c r="A1" s="47" t="s">
        <v>19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9"/>
    </row>
    <row r="2" spans="1:13" ht="21.75" thickBot="1" x14ac:dyDescent="0.25">
      <c r="A2" s="47" t="s">
        <v>78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9"/>
    </row>
    <row r="3" spans="1:13" s="19" customFormat="1" ht="11.25" x14ac:dyDescent="0.2">
      <c r="A3" s="50" t="s">
        <v>0</v>
      </c>
      <c r="B3" s="52" t="s">
        <v>1</v>
      </c>
      <c r="C3" s="52" t="s">
        <v>2</v>
      </c>
      <c r="D3" s="52" t="s">
        <v>3</v>
      </c>
      <c r="E3" s="52" t="s">
        <v>4</v>
      </c>
      <c r="F3" s="52" t="s">
        <v>5</v>
      </c>
      <c r="G3" s="52" t="s">
        <v>6</v>
      </c>
      <c r="H3" s="52" t="s">
        <v>7</v>
      </c>
      <c r="I3" s="52" t="s">
        <v>16</v>
      </c>
      <c r="J3" s="52" t="s">
        <v>8</v>
      </c>
      <c r="K3" s="52" t="s">
        <v>9</v>
      </c>
      <c r="L3" s="52" t="s">
        <v>10</v>
      </c>
      <c r="M3" s="52" t="s">
        <v>11</v>
      </c>
    </row>
    <row r="4" spans="1:13" ht="11.25" x14ac:dyDescent="0.2">
      <c r="A4" s="51"/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</row>
    <row r="5" spans="1:13" x14ac:dyDescent="0.2">
      <c r="A5" s="7" t="s">
        <v>20</v>
      </c>
      <c r="B5" s="30">
        <v>0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</row>
    <row r="6" spans="1:13" x14ac:dyDescent="0.2">
      <c r="A6" s="31" t="s">
        <v>21</v>
      </c>
      <c r="B6" s="30">
        <v>0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3" x14ac:dyDescent="0.2">
      <c r="A7" s="31" t="s">
        <v>22</v>
      </c>
      <c r="B7" s="30">
        <v>0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</row>
    <row r="8" spans="1:13" x14ac:dyDescent="0.2">
      <c r="A8" s="31" t="s">
        <v>23</v>
      </c>
      <c r="B8" s="30">
        <v>0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</row>
    <row r="9" spans="1:13" x14ac:dyDescent="0.2">
      <c r="A9" s="31" t="s">
        <v>24</v>
      </c>
      <c r="B9" s="30">
        <v>0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3" x14ac:dyDescent="0.2">
      <c r="A10" s="31" t="s">
        <v>25</v>
      </c>
      <c r="B10" s="30">
        <v>0</v>
      </c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3" x14ac:dyDescent="0.2">
      <c r="A11" s="7" t="s">
        <v>26</v>
      </c>
      <c r="B11" s="30">
        <v>0</v>
      </c>
      <c r="C11" s="30"/>
      <c r="D11" s="30"/>
      <c r="E11" s="30"/>
      <c r="F11" s="30"/>
      <c r="G11" s="32"/>
      <c r="H11" s="32"/>
      <c r="I11" s="32"/>
      <c r="J11" s="32"/>
      <c r="K11" s="32"/>
      <c r="L11" s="32"/>
      <c r="M11" s="32"/>
    </row>
    <row r="12" spans="1:13" s="20" customFormat="1" x14ac:dyDescent="0.2">
      <c r="A12" s="8" t="s">
        <v>27</v>
      </c>
      <c r="B12" s="30">
        <v>0</v>
      </c>
      <c r="C12" s="30"/>
      <c r="D12" s="30"/>
      <c r="E12" s="30"/>
      <c r="F12" s="30"/>
      <c r="G12" s="33"/>
      <c r="H12" s="33"/>
      <c r="I12" s="34"/>
      <c r="J12" s="33"/>
      <c r="K12" s="33"/>
      <c r="L12" s="33"/>
      <c r="M12" s="33"/>
    </row>
    <row r="13" spans="1:13" s="20" customFormat="1" x14ac:dyDescent="0.2">
      <c r="A13" s="8" t="s">
        <v>28</v>
      </c>
      <c r="B13" s="30">
        <v>0</v>
      </c>
      <c r="C13" s="30"/>
      <c r="D13" s="30"/>
      <c r="E13" s="30"/>
      <c r="F13" s="30"/>
      <c r="G13" s="33"/>
      <c r="H13" s="33"/>
      <c r="I13" s="33"/>
      <c r="J13" s="33"/>
      <c r="K13" s="33"/>
      <c r="L13" s="33"/>
      <c r="M13" s="33"/>
    </row>
    <row r="14" spans="1:13" s="20" customFormat="1" x14ac:dyDescent="0.2">
      <c r="A14" s="8" t="s">
        <v>29</v>
      </c>
      <c r="B14" s="30">
        <v>0</v>
      </c>
      <c r="C14" s="30"/>
      <c r="D14" s="30"/>
      <c r="E14" s="30"/>
      <c r="F14" s="30"/>
      <c r="G14" s="33"/>
      <c r="H14" s="33"/>
      <c r="I14" s="33"/>
      <c r="J14" s="33"/>
      <c r="K14" s="33"/>
      <c r="L14" s="33"/>
      <c r="M14" s="33"/>
    </row>
    <row r="15" spans="1:13" s="20" customFormat="1" x14ac:dyDescent="0.2">
      <c r="A15" s="9" t="s">
        <v>30</v>
      </c>
      <c r="B15" s="30">
        <v>0</v>
      </c>
      <c r="C15" s="30"/>
      <c r="D15" s="30"/>
      <c r="E15" s="30"/>
      <c r="F15" s="30"/>
      <c r="G15" s="32"/>
      <c r="H15" s="32"/>
      <c r="I15" s="32"/>
      <c r="J15" s="32"/>
      <c r="K15" s="32"/>
      <c r="L15" s="32"/>
      <c r="M15" s="32"/>
    </row>
    <row r="16" spans="1:13" s="20" customFormat="1" x14ac:dyDescent="0.2">
      <c r="A16" s="8" t="s">
        <v>31</v>
      </c>
      <c r="B16" s="30">
        <v>0</v>
      </c>
      <c r="C16" s="30"/>
      <c r="D16" s="30"/>
      <c r="E16" s="30"/>
      <c r="F16" s="30"/>
      <c r="G16" s="33"/>
      <c r="H16" s="33"/>
      <c r="I16" s="33"/>
      <c r="J16" s="33"/>
      <c r="K16" s="33"/>
      <c r="L16" s="33"/>
      <c r="M16" s="33"/>
    </row>
    <row r="17" spans="1:13" x14ac:dyDescent="0.2">
      <c r="A17" s="8" t="s">
        <v>32</v>
      </c>
      <c r="B17" s="30">
        <v>0</v>
      </c>
      <c r="C17" s="30"/>
      <c r="D17" s="30"/>
      <c r="E17" s="30"/>
      <c r="F17" s="30"/>
      <c r="G17" s="33"/>
      <c r="H17" s="33"/>
      <c r="I17" s="33"/>
      <c r="J17" s="33"/>
      <c r="K17" s="33"/>
      <c r="L17" s="33"/>
      <c r="M17" s="33"/>
    </row>
    <row r="18" spans="1:13" ht="13.5" thickBot="1" x14ac:dyDescent="0.25">
      <c r="A18" s="14" t="s">
        <v>33</v>
      </c>
      <c r="B18" s="30">
        <v>0</v>
      </c>
      <c r="C18" s="30"/>
      <c r="D18" s="30"/>
      <c r="E18" s="30"/>
      <c r="F18" s="30"/>
      <c r="G18" s="32"/>
      <c r="H18" s="32"/>
      <c r="I18" s="32"/>
      <c r="J18" s="32"/>
      <c r="K18" s="32"/>
      <c r="L18" s="32"/>
      <c r="M18" s="32"/>
    </row>
    <row r="19" spans="1:13" ht="13.5" thickBot="1" x14ac:dyDescent="0.25">
      <c r="A19" s="27" t="s">
        <v>34</v>
      </c>
      <c r="B19" s="28" t="s">
        <v>35</v>
      </c>
      <c r="C19" s="28" t="s">
        <v>35</v>
      </c>
      <c r="D19" s="28" t="s">
        <v>35</v>
      </c>
      <c r="E19" s="28"/>
      <c r="F19" s="28"/>
      <c r="G19" s="28"/>
      <c r="H19" s="28"/>
      <c r="I19" s="28"/>
      <c r="J19" s="28"/>
      <c r="K19" s="28"/>
      <c r="L19" s="28"/>
      <c r="M19" s="28"/>
    </row>
    <row r="20" spans="1:13" ht="13.5" thickBot="1" x14ac:dyDescent="0.25">
      <c r="A20" s="36" t="s">
        <v>14</v>
      </c>
      <c r="B20" s="29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</row>
    <row r="21" spans="1:13" ht="13.5" thickBot="1" x14ac:dyDescent="0.25">
      <c r="A21" s="27" t="s">
        <v>15</v>
      </c>
      <c r="B21" s="28">
        <v>0</v>
      </c>
      <c r="C21" s="28">
        <v>0</v>
      </c>
      <c r="D21" s="28"/>
      <c r="E21" s="28"/>
      <c r="F21" s="28"/>
      <c r="G21" s="28"/>
      <c r="H21" s="28"/>
      <c r="I21" s="28"/>
      <c r="J21" s="28"/>
      <c r="K21" s="28"/>
      <c r="L21" s="28"/>
      <c r="M21" s="28"/>
    </row>
    <row r="22" spans="1:13" ht="13.5" thickBot="1" x14ac:dyDescent="0.25">
      <c r="A22" s="36" t="s">
        <v>12</v>
      </c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</row>
    <row r="23" spans="1:13" ht="13.5" thickBot="1" x14ac:dyDescent="0.25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ht="15" x14ac:dyDescent="0.25">
      <c r="A24"/>
    </row>
    <row r="25" spans="1:13" x14ac:dyDescent="0.2">
      <c r="A25" s="21" t="s">
        <v>36</v>
      </c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zoomScaleNormal="100" workbookViewId="0">
      <selection activeCell="F24" sqref="F24"/>
    </sheetView>
  </sheetViews>
  <sheetFormatPr defaultRowHeight="12.75" x14ac:dyDescent="0.2"/>
  <cols>
    <col min="1" max="1" width="52.28515625" style="21" customWidth="1"/>
    <col min="2" max="2" width="10.5703125" style="15" customWidth="1"/>
    <col min="3" max="3" width="9" style="15" bestFit="1" customWidth="1"/>
    <col min="4" max="11" width="9" style="16" bestFit="1" customWidth="1"/>
    <col min="12" max="12" width="8.7109375" style="16" customWidth="1"/>
    <col min="13" max="13" width="9.140625" style="16" customWidth="1"/>
    <col min="14" max="16384" width="9.140625" style="18"/>
  </cols>
  <sheetData>
    <row r="1" spans="1:13" s="17" customFormat="1" ht="21.75" thickBot="1" x14ac:dyDescent="0.35">
      <c r="A1" s="47" t="s">
        <v>19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9"/>
    </row>
    <row r="2" spans="1:13" ht="21.75" thickBot="1" x14ac:dyDescent="0.25">
      <c r="A2" s="47" t="s">
        <v>57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9"/>
    </row>
    <row r="3" spans="1:13" s="19" customFormat="1" ht="11.25" x14ac:dyDescent="0.2">
      <c r="A3" s="50" t="s">
        <v>0</v>
      </c>
      <c r="B3" s="52" t="s">
        <v>1</v>
      </c>
      <c r="C3" s="52" t="s">
        <v>2</v>
      </c>
      <c r="D3" s="52" t="s">
        <v>3</v>
      </c>
      <c r="E3" s="52" t="s">
        <v>4</v>
      </c>
      <c r="F3" s="52" t="s">
        <v>5</v>
      </c>
      <c r="G3" s="52" t="s">
        <v>6</v>
      </c>
      <c r="H3" s="52" t="s">
        <v>7</v>
      </c>
      <c r="I3" s="52" t="s">
        <v>16</v>
      </c>
      <c r="J3" s="52" t="s">
        <v>8</v>
      </c>
      <c r="K3" s="52" t="s">
        <v>9</v>
      </c>
      <c r="L3" s="52" t="s">
        <v>10</v>
      </c>
      <c r="M3" s="52" t="s">
        <v>11</v>
      </c>
    </row>
    <row r="4" spans="1:13" ht="11.25" x14ac:dyDescent="0.2">
      <c r="A4" s="51"/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</row>
    <row r="5" spans="1:13" x14ac:dyDescent="0.2">
      <c r="A5" s="7" t="s">
        <v>20</v>
      </c>
      <c r="B5" s="30">
        <v>0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</row>
    <row r="6" spans="1:13" x14ac:dyDescent="0.2">
      <c r="A6" s="31" t="s">
        <v>21</v>
      </c>
      <c r="B6" s="30">
        <v>0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3" x14ac:dyDescent="0.2">
      <c r="A7" s="31" t="s">
        <v>22</v>
      </c>
      <c r="B7" s="30">
        <v>0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</row>
    <row r="8" spans="1:13" x14ac:dyDescent="0.2">
      <c r="A8" s="31" t="s">
        <v>23</v>
      </c>
      <c r="B8" s="30">
        <v>0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</row>
    <row r="9" spans="1:13" x14ac:dyDescent="0.2">
      <c r="A9" s="31" t="s">
        <v>24</v>
      </c>
      <c r="B9" s="30">
        <v>0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3" x14ac:dyDescent="0.2">
      <c r="A10" s="31" t="s">
        <v>25</v>
      </c>
      <c r="B10" s="30">
        <v>0</v>
      </c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3" x14ac:dyDescent="0.2">
      <c r="A11" s="7" t="s">
        <v>26</v>
      </c>
      <c r="B11" s="32">
        <v>0</v>
      </c>
      <c r="C11" s="30"/>
      <c r="D11" s="30"/>
      <c r="E11" s="30"/>
      <c r="F11" s="30"/>
      <c r="G11" s="32"/>
      <c r="H11" s="32"/>
      <c r="I11" s="32"/>
      <c r="J11" s="32"/>
      <c r="K11" s="32"/>
      <c r="L11" s="32"/>
      <c r="M11" s="32"/>
    </row>
    <row r="12" spans="1:13" s="22" customFormat="1" x14ac:dyDescent="0.2">
      <c r="A12" s="8" t="s">
        <v>27</v>
      </c>
      <c r="B12" s="32">
        <v>3100</v>
      </c>
      <c r="C12" s="30">
        <v>2800</v>
      </c>
      <c r="D12" s="30">
        <v>3100</v>
      </c>
      <c r="E12" s="33"/>
      <c r="F12" s="33"/>
      <c r="G12" s="33"/>
      <c r="H12" s="33"/>
      <c r="I12" s="34"/>
      <c r="J12" s="33"/>
      <c r="K12" s="33"/>
      <c r="L12" s="33"/>
      <c r="M12" s="33"/>
    </row>
    <row r="13" spans="1:13" s="20" customFormat="1" x14ac:dyDescent="0.2">
      <c r="A13" s="8" t="s">
        <v>28</v>
      </c>
      <c r="B13" s="32">
        <v>0</v>
      </c>
      <c r="C13" s="30"/>
      <c r="D13" s="30"/>
      <c r="E13" s="30"/>
      <c r="F13" s="30"/>
      <c r="G13" s="33"/>
      <c r="H13" s="33"/>
      <c r="I13" s="33"/>
      <c r="J13" s="33"/>
      <c r="K13" s="33"/>
      <c r="L13" s="33"/>
      <c r="M13" s="33"/>
    </row>
    <row r="14" spans="1:13" s="22" customFormat="1" ht="25.5" x14ac:dyDescent="0.2">
      <c r="A14" s="8" t="s">
        <v>29</v>
      </c>
      <c r="B14" s="32">
        <v>0</v>
      </c>
      <c r="C14" s="30"/>
      <c r="D14" s="30"/>
      <c r="E14" s="30"/>
      <c r="F14" s="30"/>
      <c r="G14" s="33"/>
      <c r="H14" s="33"/>
      <c r="I14" s="33"/>
      <c r="J14" s="33"/>
      <c r="K14" s="33"/>
      <c r="L14" s="33"/>
      <c r="M14" s="33"/>
    </row>
    <row r="15" spans="1:13" s="20" customFormat="1" x14ac:dyDescent="0.2">
      <c r="A15" s="9" t="s">
        <v>30</v>
      </c>
      <c r="B15" s="32">
        <v>0</v>
      </c>
      <c r="C15" s="32"/>
      <c r="D15" s="32"/>
      <c r="E15" s="30"/>
      <c r="F15" s="30"/>
      <c r="G15" s="32"/>
      <c r="H15" s="32"/>
      <c r="I15" s="32"/>
      <c r="J15" s="32"/>
      <c r="K15" s="32"/>
      <c r="L15" s="32"/>
      <c r="M15" s="32"/>
    </row>
    <row r="16" spans="1:13" s="20" customFormat="1" ht="25.5" x14ac:dyDescent="0.2">
      <c r="A16" s="8" t="s">
        <v>31</v>
      </c>
      <c r="B16" s="32">
        <v>0</v>
      </c>
      <c r="C16" s="32"/>
      <c r="D16" s="33"/>
      <c r="E16" s="30"/>
      <c r="F16" s="30"/>
      <c r="G16" s="33"/>
      <c r="H16" s="33"/>
      <c r="I16" s="33"/>
      <c r="J16" s="33"/>
      <c r="K16" s="33"/>
      <c r="L16" s="33"/>
      <c r="M16" s="33"/>
    </row>
    <row r="17" spans="1:13" x14ac:dyDescent="0.2">
      <c r="A17" s="8" t="s">
        <v>32</v>
      </c>
      <c r="B17" s="32">
        <v>0</v>
      </c>
      <c r="C17" s="32"/>
      <c r="D17" s="33"/>
      <c r="E17" s="30"/>
      <c r="F17" s="30"/>
      <c r="G17" s="33"/>
      <c r="H17" s="33"/>
      <c r="I17" s="33"/>
      <c r="J17" s="33"/>
      <c r="K17" s="33"/>
      <c r="L17" s="33"/>
      <c r="M17" s="33"/>
    </row>
    <row r="18" spans="1:13" ht="13.5" thickBot="1" x14ac:dyDescent="0.25">
      <c r="A18" s="14" t="s">
        <v>33</v>
      </c>
      <c r="B18" s="35">
        <v>0</v>
      </c>
      <c r="C18" s="32"/>
      <c r="D18" s="32">
        <v>1800</v>
      </c>
      <c r="E18" s="32"/>
      <c r="F18" s="30"/>
      <c r="G18" s="32"/>
      <c r="H18" s="32"/>
      <c r="I18" s="32"/>
      <c r="J18" s="32"/>
      <c r="K18" s="32"/>
      <c r="L18" s="32"/>
      <c r="M18" s="32"/>
    </row>
    <row r="19" spans="1:13" ht="13.5" thickBot="1" x14ac:dyDescent="0.25">
      <c r="A19" s="27" t="s">
        <v>34</v>
      </c>
      <c r="B19" s="28">
        <f>SUM(B5:B18)</f>
        <v>3100</v>
      </c>
      <c r="C19" s="28">
        <f>SUM(C5:C18)</f>
        <v>2800</v>
      </c>
      <c r="D19" s="28">
        <f>SUM(D5:D18)</f>
        <v>4900</v>
      </c>
      <c r="E19" s="28"/>
      <c r="F19" s="28"/>
      <c r="G19" s="28"/>
      <c r="H19" s="28"/>
      <c r="I19" s="28"/>
      <c r="J19" s="28"/>
      <c r="K19" s="28"/>
      <c r="L19" s="28"/>
      <c r="M19" s="28"/>
    </row>
    <row r="20" spans="1:13" ht="13.5" thickBot="1" x14ac:dyDescent="0.25">
      <c r="A20" s="36" t="s">
        <v>14</v>
      </c>
      <c r="B20" s="29">
        <v>0</v>
      </c>
      <c r="C20" s="32"/>
      <c r="D20" s="32">
        <v>300</v>
      </c>
      <c r="E20" s="32"/>
      <c r="F20" s="32"/>
      <c r="G20" s="32"/>
      <c r="H20" s="32"/>
      <c r="I20" s="32"/>
      <c r="J20" s="32"/>
      <c r="K20" s="32"/>
      <c r="L20" s="32"/>
      <c r="M20" s="32"/>
    </row>
    <row r="21" spans="1:13" ht="13.5" thickBot="1" x14ac:dyDescent="0.25">
      <c r="A21" s="27" t="s">
        <v>15</v>
      </c>
      <c r="B21" s="28">
        <f>B19-B20</f>
        <v>3100</v>
      </c>
      <c r="C21" s="28">
        <f>C19-C20</f>
        <v>2800</v>
      </c>
      <c r="D21" s="28">
        <f>D19-D20</f>
        <v>4600</v>
      </c>
      <c r="E21" s="28"/>
      <c r="F21" s="28"/>
      <c r="G21" s="28"/>
      <c r="H21" s="28"/>
      <c r="I21" s="28"/>
      <c r="J21" s="28"/>
      <c r="K21" s="28"/>
      <c r="L21" s="28"/>
      <c r="M21" s="28"/>
    </row>
    <row r="22" spans="1:13" ht="13.5" thickBot="1" x14ac:dyDescent="0.25">
      <c r="A22" s="36" t="s">
        <v>12</v>
      </c>
      <c r="B22" s="37">
        <f>AVERAGE(B21)</f>
        <v>3100</v>
      </c>
      <c r="C22" s="37">
        <f>AVERAGE($B21:C21)</f>
        <v>2950</v>
      </c>
      <c r="D22" s="37">
        <f>AVERAGE($B21:D21)</f>
        <v>3500</v>
      </c>
      <c r="E22" s="37"/>
      <c r="F22" s="37"/>
      <c r="G22" s="37"/>
      <c r="H22" s="37"/>
      <c r="I22" s="37"/>
      <c r="J22" s="37"/>
      <c r="K22" s="37"/>
      <c r="L22" s="37"/>
      <c r="M22" s="37"/>
    </row>
    <row r="23" spans="1:13" ht="13.5" thickBot="1" x14ac:dyDescent="0.25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zoomScaleNormal="100" workbookViewId="0">
      <selection activeCell="D23" sqref="D23"/>
    </sheetView>
  </sheetViews>
  <sheetFormatPr defaultRowHeight="12.75" x14ac:dyDescent="0.2"/>
  <cols>
    <col min="1" max="1" width="64.140625" style="21" customWidth="1"/>
    <col min="2" max="2" width="10.28515625" style="15" customWidth="1"/>
    <col min="3" max="3" width="9" style="15" bestFit="1" customWidth="1"/>
    <col min="4" max="13" width="9" style="16" bestFit="1" customWidth="1"/>
    <col min="14" max="16384" width="9.140625" style="18"/>
  </cols>
  <sheetData>
    <row r="1" spans="1:13" s="17" customFormat="1" ht="21.75" thickBot="1" x14ac:dyDescent="0.35">
      <c r="A1" s="47" t="s">
        <v>19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9"/>
    </row>
    <row r="2" spans="1:13" ht="21.75" thickBot="1" x14ac:dyDescent="0.25">
      <c r="A2" s="47" t="s">
        <v>79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9"/>
    </row>
    <row r="3" spans="1:13" s="19" customFormat="1" ht="11.25" x14ac:dyDescent="0.2">
      <c r="A3" s="50" t="s">
        <v>0</v>
      </c>
      <c r="B3" s="52" t="s">
        <v>1</v>
      </c>
      <c r="C3" s="52" t="s">
        <v>2</v>
      </c>
      <c r="D3" s="52" t="s">
        <v>3</v>
      </c>
      <c r="E3" s="52" t="s">
        <v>4</v>
      </c>
      <c r="F3" s="52" t="s">
        <v>5</v>
      </c>
      <c r="G3" s="52" t="s">
        <v>6</v>
      </c>
      <c r="H3" s="52" t="s">
        <v>7</v>
      </c>
      <c r="I3" s="52" t="s">
        <v>16</v>
      </c>
      <c r="J3" s="52" t="s">
        <v>8</v>
      </c>
      <c r="K3" s="52" t="s">
        <v>9</v>
      </c>
      <c r="L3" s="52" t="s">
        <v>10</v>
      </c>
      <c r="M3" s="52" t="s">
        <v>11</v>
      </c>
    </row>
    <row r="4" spans="1:13" ht="11.25" x14ac:dyDescent="0.2">
      <c r="A4" s="51"/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</row>
    <row r="5" spans="1:13" x14ac:dyDescent="0.2">
      <c r="A5" s="7" t="s">
        <v>20</v>
      </c>
      <c r="B5" s="30">
        <v>0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</row>
    <row r="6" spans="1:13" x14ac:dyDescent="0.2">
      <c r="A6" s="31" t="s">
        <v>21</v>
      </c>
      <c r="B6" s="30">
        <v>0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3" x14ac:dyDescent="0.2">
      <c r="A7" s="31" t="s">
        <v>22</v>
      </c>
      <c r="B7" s="30">
        <v>0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</row>
    <row r="8" spans="1:13" x14ac:dyDescent="0.2">
      <c r="A8" s="31" t="s">
        <v>23</v>
      </c>
      <c r="B8" s="30">
        <v>0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</row>
    <row r="9" spans="1:13" x14ac:dyDescent="0.2">
      <c r="A9" s="31" t="s">
        <v>24</v>
      </c>
      <c r="B9" s="30">
        <v>0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3" x14ac:dyDescent="0.2">
      <c r="A10" s="31" t="s">
        <v>25</v>
      </c>
      <c r="B10" s="30">
        <v>0</v>
      </c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3" x14ac:dyDescent="0.2">
      <c r="A11" s="7" t="s">
        <v>26</v>
      </c>
      <c r="B11" s="32">
        <v>0</v>
      </c>
      <c r="C11" s="32"/>
      <c r="D11" s="32"/>
      <c r="E11" s="30"/>
      <c r="F11" s="32"/>
      <c r="G11" s="32"/>
      <c r="H11" s="32"/>
      <c r="I11" s="32"/>
      <c r="J11" s="32"/>
      <c r="K11" s="32"/>
      <c r="L11" s="32"/>
      <c r="M11" s="32"/>
    </row>
    <row r="12" spans="1:13" s="22" customFormat="1" x14ac:dyDescent="0.2">
      <c r="A12" s="8" t="s">
        <v>27</v>
      </c>
      <c r="B12" s="32">
        <v>5521.1</v>
      </c>
      <c r="C12" s="32">
        <v>4986.8</v>
      </c>
      <c r="D12" s="33">
        <v>5631.77</v>
      </c>
      <c r="E12" s="33"/>
      <c r="F12" s="33"/>
      <c r="G12" s="33"/>
      <c r="H12" s="33"/>
      <c r="I12" s="34"/>
      <c r="J12" s="33"/>
      <c r="K12" s="33"/>
      <c r="L12" s="33"/>
      <c r="M12" s="33"/>
    </row>
    <row r="13" spans="1:13" s="20" customFormat="1" x14ac:dyDescent="0.2">
      <c r="A13" s="8" t="s">
        <v>28</v>
      </c>
      <c r="B13" s="32">
        <v>0</v>
      </c>
      <c r="C13" s="32"/>
      <c r="D13" s="32"/>
      <c r="E13" s="30"/>
      <c r="F13" s="33"/>
      <c r="G13" s="33"/>
      <c r="H13" s="33"/>
      <c r="I13" s="33"/>
      <c r="J13" s="33"/>
      <c r="K13" s="33"/>
      <c r="L13" s="33"/>
      <c r="M13" s="33"/>
    </row>
    <row r="14" spans="1:13" s="22" customFormat="1" x14ac:dyDescent="0.2">
      <c r="A14" s="8" t="s">
        <v>29</v>
      </c>
      <c r="B14" s="32">
        <v>0</v>
      </c>
      <c r="C14" s="32"/>
      <c r="D14" s="32"/>
      <c r="E14" s="30"/>
      <c r="F14" s="33"/>
      <c r="G14" s="33"/>
      <c r="H14" s="33"/>
      <c r="I14" s="33"/>
      <c r="J14" s="33"/>
      <c r="K14" s="33"/>
      <c r="L14" s="33"/>
      <c r="M14" s="33"/>
    </row>
    <row r="15" spans="1:13" s="20" customFormat="1" x14ac:dyDescent="0.2">
      <c r="A15" s="9" t="s">
        <v>30</v>
      </c>
      <c r="B15" s="32"/>
      <c r="C15" s="32"/>
      <c r="D15" s="32"/>
      <c r="E15" s="30"/>
      <c r="F15" s="32"/>
      <c r="G15" s="32"/>
      <c r="H15" s="32"/>
      <c r="I15" s="32"/>
      <c r="J15" s="32"/>
      <c r="K15" s="32"/>
      <c r="L15" s="32"/>
      <c r="M15" s="32"/>
    </row>
    <row r="16" spans="1:13" s="20" customFormat="1" x14ac:dyDescent="0.2">
      <c r="A16" s="8" t="s">
        <v>31</v>
      </c>
      <c r="B16" s="32">
        <v>0</v>
      </c>
      <c r="C16" s="32"/>
      <c r="D16" s="32"/>
      <c r="E16" s="30"/>
      <c r="F16" s="33"/>
      <c r="G16" s="33"/>
      <c r="H16" s="33"/>
      <c r="I16" s="33"/>
      <c r="J16" s="33"/>
      <c r="K16" s="33"/>
      <c r="L16" s="33"/>
      <c r="M16" s="33"/>
    </row>
    <row r="17" spans="1:13" x14ac:dyDescent="0.2">
      <c r="A17" s="8" t="s">
        <v>32</v>
      </c>
      <c r="B17" s="32">
        <v>0</v>
      </c>
      <c r="C17" s="32"/>
      <c r="D17" s="32"/>
      <c r="E17" s="30"/>
      <c r="F17" s="33"/>
      <c r="G17" s="33"/>
      <c r="H17" s="33"/>
      <c r="I17" s="33"/>
      <c r="J17" s="33"/>
      <c r="K17" s="33"/>
      <c r="L17" s="33"/>
      <c r="M17" s="33"/>
    </row>
    <row r="18" spans="1:13" ht="13.5" thickBot="1" x14ac:dyDescent="0.25">
      <c r="A18" s="14" t="s">
        <v>33</v>
      </c>
      <c r="B18" s="35">
        <v>0</v>
      </c>
      <c r="C18" s="32"/>
      <c r="D18" s="32"/>
      <c r="E18" s="30"/>
      <c r="F18" s="32"/>
      <c r="G18" s="32"/>
      <c r="H18" s="32"/>
      <c r="I18" s="32"/>
      <c r="J18" s="32"/>
      <c r="K18" s="32"/>
      <c r="L18" s="32"/>
      <c r="M18" s="32"/>
    </row>
    <row r="19" spans="1:13" ht="13.5" thickBot="1" x14ac:dyDescent="0.25">
      <c r="A19" s="27" t="s">
        <v>34</v>
      </c>
      <c r="B19" s="28">
        <f t="shared" ref="B19" si="0">SUM(B5:B18)</f>
        <v>5521.1</v>
      </c>
      <c r="C19" s="28">
        <f>SUM(C5:C18)</f>
        <v>4986.8</v>
      </c>
      <c r="D19" s="28">
        <f>SUM(D5:D18)</f>
        <v>5631.77</v>
      </c>
      <c r="E19" s="28"/>
      <c r="F19" s="28"/>
      <c r="G19" s="28"/>
      <c r="H19" s="28"/>
      <c r="I19" s="28"/>
      <c r="J19" s="28"/>
      <c r="K19" s="28"/>
      <c r="L19" s="28"/>
      <c r="M19" s="28"/>
    </row>
    <row r="20" spans="1:13" ht="13.5" thickBot="1" x14ac:dyDescent="0.25">
      <c r="A20" s="36" t="s">
        <v>14</v>
      </c>
      <c r="B20" s="29">
        <v>921.1</v>
      </c>
      <c r="C20" s="32">
        <v>386.8</v>
      </c>
      <c r="D20" s="32">
        <v>1031.77</v>
      </c>
      <c r="E20" s="32"/>
      <c r="F20" s="32"/>
      <c r="G20" s="32"/>
      <c r="H20" s="32"/>
      <c r="I20" s="32"/>
      <c r="J20" s="32"/>
      <c r="K20" s="32"/>
      <c r="L20" s="32"/>
      <c r="M20" s="32"/>
    </row>
    <row r="21" spans="1:13" ht="13.5" thickBot="1" x14ac:dyDescent="0.25">
      <c r="A21" s="27" t="s">
        <v>15</v>
      </c>
      <c r="B21" s="28">
        <f>B19-B20</f>
        <v>4600</v>
      </c>
      <c r="C21" s="28">
        <f>C19-C20</f>
        <v>4600</v>
      </c>
      <c r="D21" s="28">
        <f>D19-D20</f>
        <v>4600</v>
      </c>
      <c r="E21" s="28"/>
      <c r="F21" s="28"/>
      <c r="G21" s="28"/>
      <c r="H21" s="28"/>
      <c r="I21" s="28"/>
      <c r="J21" s="28"/>
      <c r="K21" s="28"/>
      <c r="L21" s="28"/>
      <c r="M21" s="28"/>
    </row>
    <row r="22" spans="1:13" ht="13.5" thickBot="1" x14ac:dyDescent="0.25">
      <c r="A22" s="36" t="s">
        <v>12</v>
      </c>
      <c r="B22" s="37">
        <f>AVERAGE(B21)</f>
        <v>4600</v>
      </c>
      <c r="C22" s="37">
        <f>AVERAGE($B21:C21)</f>
        <v>4600</v>
      </c>
      <c r="D22" s="37">
        <f>AVERAGE($B21:D21)</f>
        <v>4600</v>
      </c>
      <c r="E22" s="37"/>
      <c r="F22" s="37"/>
      <c r="G22" s="37"/>
      <c r="H22" s="37"/>
      <c r="I22" s="37"/>
      <c r="J22" s="37"/>
      <c r="K22" s="37"/>
      <c r="L22" s="37"/>
      <c r="M22" s="37"/>
    </row>
    <row r="23" spans="1:13" ht="13.5" thickBot="1" x14ac:dyDescent="0.25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ht="15" x14ac:dyDescent="0.25">
      <c r="A24"/>
    </row>
  </sheetData>
  <mergeCells count="15">
    <mergeCell ref="A1:M1"/>
    <mergeCell ref="A2:M2"/>
    <mergeCell ref="A3:A4"/>
    <mergeCell ref="H3:H4"/>
    <mergeCell ref="I3:I4"/>
    <mergeCell ref="J3:J4"/>
    <mergeCell ref="K3:K4"/>
    <mergeCell ref="L3:L4"/>
    <mergeCell ref="M3:M4"/>
    <mergeCell ref="B3:B4"/>
    <mergeCell ref="C3:C4"/>
    <mergeCell ref="D3:D4"/>
    <mergeCell ref="E3:E4"/>
    <mergeCell ref="F3:F4"/>
    <mergeCell ref="G3:G4"/>
  </mergeCells>
  <pageMargins left="0.511811024" right="0.511811024" top="0.78740157499999996" bottom="0.78740157499999996" header="0.31496062000000002" footer="0.31496062000000002"/>
  <pageSetup paperSize="9" orientation="landscape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tabSelected="1" workbookViewId="0">
      <selection activeCell="N2" sqref="N2"/>
    </sheetView>
  </sheetViews>
  <sheetFormatPr defaultRowHeight="15" x14ac:dyDescent="0.25"/>
  <cols>
    <col min="1" max="1" width="63" customWidth="1"/>
    <col min="2" max="2" width="9.5703125" bestFit="1" customWidth="1"/>
  </cols>
  <sheetData>
    <row r="1" spans="1:13" ht="21.75" thickBot="1" x14ac:dyDescent="0.3">
      <c r="A1" s="47" t="s">
        <v>19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9"/>
    </row>
    <row r="2" spans="1:13" ht="21.75" thickBot="1" x14ac:dyDescent="0.3">
      <c r="A2" s="47" t="s">
        <v>80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9"/>
    </row>
    <row r="3" spans="1:13" x14ac:dyDescent="0.25">
      <c r="A3" s="50" t="s">
        <v>0</v>
      </c>
      <c r="B3" s="52" t="s">
        <v>1</v>
      </c>
      <c r="C3" s="52" t="s">
        <v>2</v>
      </c>
      <c r="D3" s="52" t="s">
        <v>3</v>
      </c>
      <c r="E3" s="52" t="s">
        <v>4</v>
      </c>
      <c r="F3" s="52" t="s">
        <v>5</v>
      </c>
      <c r="G3" s="52" t="s">
        <v>6</v>
      </c>
      <c r="H3" s="52" t="s">
        <v>7</v>
      </c>
      <c r="I3" s="52" t="s">
        <v>16</v>
      </c>
      <c r="J3" s="52" t="s">
        <v>8</v>
      </c>
      <c r="K3" s="52" t="s">
        <v>9</v>
      </c>
      <c r="L3" s="52" t="s">
        <v>10</v>
      </c>
      <c r="M3" s="52" t="s">
        <v>11</v>
      </c>
    </row>
    <row r="4" spans="1:13" x14ac:dyDescent="0.25">
      <c r="A4" s="51"/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</row>
    <row r="5" spans="1:13" x14ac:dyDescent="0.25">
      <c r="A5" s="7" t="s">
        <v>20</v>
      </c>
      <c r="B5" s="30">
        <v>0</v>
      </c>
      <c r="C5" s="30">
        <v>2400</v>
      </c>
      <c r="D5" s="30">
        <v>2400</v>
      </c>
      <c r="E5" s="30"/>
      <c r="F5" s="30"/>
      <c r="G5" s="30"/>
      <c r="H5" s="30"/>
      <c r="I5" s="30"/>
      <c r="J5" s="30"/>
      <c r="K5" s="30"/>
      <c r="L5" s="30"/>
      <c r="M5" s="30"/>
    </row>
    <row r="6" spans="1:13" x14ac:dyDescent="0.25">
      <c r="A6" s="31" t="s">
        <v>21</v>
      </c>
      <c r="B6" s="30">
        <v>0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3" x14ac:dyDescent="0.25">
      <c r="A7" s="31" t="s">
        <v>22</v>
      </c>
      <c r="B7" s="30">
        <v>0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</row>
    <row r="8" spans="1:13" x14ac:dyDescent="0.25">
      <c r="A8" s="31" t="s">
        <v>23</v>
      </c>
      <c r="B8" s="30">
        <v>0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</row>
    <row r="9" spans="1:13" x14ac:dyDescent="0.25">
      <c r="A9" s="31" t="s">
        <v>24</v>
      </c>
      <c r="B9" s="30">
        <v>0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3" x14ac:dyDescent="0.25">
      <c r="A10" s="31" t="s">
        <v>25</v>
      </c>
      <c r="B10" s="30">
        <v>0</v>
      </c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3" x14ac:dyDescent="0.25">
      <c r="A11" s="7" t="s">
        <v>26</v>
      </c>
      <c r="B11" s="32">
        <v>0</v>
      </c>
      <c r="C11" s="32"/>
      <c r="D11" s="32"/>
      <c r="E11" s="30"/>
      <c r="F11" s="30"/>
      <c r="G11" s="32"/>
      <c r="H11" s="32"/>
      <c r="I11" s="32"/>
      <c r="J11" s="32"/>
      <c r="K11" s="32"/>
      <c r="L11" s="32"/>
      <c r="M11" s="32"/>
    </row>
    <row r="12" spans="1:13" x14ac:dyDescent="0.25">
      <c r="A12" s="8" t="s">
        <v>27</v>
      </c>
      <c r="B12" s="32">
        <v>0</v>
      </c>
      <c r="C12" s="32">
        <v>4940</v>
      </c>
      <c r="D12" s="32">
        <v>4940</v>
      </c>
      <c r="E12" s="33"/>
      <c r="F12" s="33"/>
      <c r="G12" s="33"/>
      <c r="H12" s="33"/>
      <c r="I12" s="34"/>
      <c r="J12" s="33"/>
      <c r="K12" s="33"/>
      <c r="L12" s="33"/>
      <c r="M12" s="33"/>
    </row>
    <row r="13" spans="1:13" x14ac:dyDescent="0.25">
      <c r="A13" s="8" t="s">
        <v>28</v>
      </c>
      <c r="B13" s="32">
        <v>0</v>
      </c>
      <c r="C13" s="32"/>
      <c r="D13" s="32"/>
      <c r="E13" s="30"/>
      <c r="F13" s="30"/>
      <c r="G13" s="33"/>
      <c r="H13" s="33"/>
      <c r="I13" s="33"/>
      <c r="J13" s="33"/>
      <c r="K13" s="33"/>
      <c r="L13" s="33"/>
      <c r="M13" s="33"/>
    </row>
    <row r="14" spans="1:13" x14ac:dyDescent="0.25">
      <c r="A14" s="8" t="s">
        <v>29</v>
      </c>
      <c r="B14" s="32">
        <v>0</v>
      </c>
      <c r="C14" s="32"/>
      <c r="D14" s="32"/>
      <c r="E14" s="30"/>
      <c r="F14" s="30"/>
      <c r="G14" s="33"/>
      <c r="H14" s="33"/>
      <c r="I14" s="33"/>
      <c r="J14" s="33"/>
      <c r="K14" s="33"/>
      <c r="L14" s="33"/>
      <c r="M14" s="33"/>
    </row>
    <row r="15" spans="1:13" x14ac:dyDescent="0.25">
      <c r="A15" s="9" t="s">
        <v>30</v>
      </c>
      <c r="B15" s="32">
        <v>0</v>
      </c>
      <c r="C15" s="32"/>
      <c r="D15" s="32"/>
      <c r="E15" s="30"/>
      <c r="F15" s="30"/>
      <c r="G15" s="32"/>
      <c r="H15" s="32"/>
      <c r="I15" s="32"/>
      <c r="J15" s="32"/>
      <c r="K15" s="32"/>
      <c r="L15" s="32"/>
      <c r="M15" s="32"/>
    </row>
    <row r="16" spans="1:13" x14ac:dyDescent="0.25">
      <c r="A16" s="8" t="s">
        <v>31</v>
      </c>
      <c r="B16" s="32">
        <v>0</v>
      </c>
      <c r="C16" s="32"/>
      <c r="D16" s="32"/>
      <c r="E16" s="30"/>
      <c r="F16" s="30"/>
      <c r="G16" s="33"/>
      <c r="H16" s="33"/>
      <c r="I16" s="33"/>
      <c r="J16" s="33"/>
      <c r="K16" s="33"/>
      <c r="L16" s="33"/>
      <c r="M16" s="33"/>
    </row>
    <row r="17" spans="1:13" x14ac:dyDescent="0.25">
      <c r="A17" s="8" t="s">
        <v>32</v>
      </c>
      <c r="B17" s="32">
        <v>0</v>
      </c>
      <c r="C17" s="32"/>
      <c r="D17" s="32"/>
      <c r="E17" s="30"/>
      <c r="F17" s="30"/>
      <c r="G17" s="33"/>
      <c r="H17" s="33"/>
      <c r="I17" s="33"/>
      <c r="J17" s="33"/>
      <c r="K17" s="33"/>
      <c r="L17" s="33"/>
      <c r="M17" s="33"/>
    </row>
    <row r="18" spans="1:13" ht="15.75" thickBot="1" x14ac:dyDescent="0.3">
      <c r="A18" s="14" t="s">
        <v>33</v>
      </c>
      <c r="B18" s="35">
        <v>0</v>
      </c>
      <c r="C18" s="35"/>
      <c r="D18" s="35"/>
      <c r="E18" s="30"/>
      <c r="F18" s="30"/>
      <c r="G18" s="32"/>
      <c r="H18" s="32"/>
      <c r="I18" s="32"/>
      <c r="J18" s="32"/>
      <c r="K18" s="32"/>
      <c r="L18" s="32"/>
      <c r="M18" s="32"/>
    </row>
    <row r="19" spans="1:13" ht="15.75" thickBot="1" x14ac:dyDescent="0.3">
      <c r="A19" s="27" t="s">
        <v>34</v>
      </c>
      <c r="B19" s="28" t="s">
        <v>35</v>
      </c>
      <c r="C19" s="28">
        <f>SUM(C5:C18)</f>
        <v>7340</v>
      </c>
      <c r="D19" s="28">
        <f>SUM(D5:D18)</f>
        <v>7340</v>
      </c>
      <c r="E19" s="28"/>
      <c r="F19" s="28"/>
      <c r="G19" s="28"/>
      <c r="H19" s="28"/>
      <c r="I19" s="28"/>
      <c r="J19" s="28"/>
      <c r="K19" s="28"/>
      <c r="L19" s="28"/>
      <c r="M19" s="28"/>
    </row>
    <row r="20" spans="1:13" ht="15.75" thickBot="1" x14ac:dyDescent="0.3">
      <c r="A20" s="36" t="s">
        <v>14</v>
      </c>
      <c r="B20" s="29">
        <v>0</v>
      </c>
      <c r="C20" s="32">
        <v>2740</v>
      </c>
      <c r="D20" s="32">
        <v>2740</v>
      </c>
      <c r="E20" s="32"/>
      <c r="F20" s="32"/>
      <c r="G20" s="32"/>
      <c r="H20" s="32"/>
      <c r="I20" s="32"/>
      <c r="J20" s="32"/>
      <c r="K20" s="32"/>
      <c r="L20" s="32"/>
      <c r="M20" s="32"/>
    </row>
    <row r="21" spans="1:13" ht="15.75" thickBot="1" x14ac:dyDescent="0.3">
      <c r="A21" s="27" t="s">
        <v>15</v>
      </c>
      <c r="B21" s="28">
        <v>0</v>
      </c>
      <c r="C21" s="28">
        <f>C19-C20</f>
        <v>4600</v>
      </c>
      <c r="D21" s="28">
        <f>D19-D20</f>
        <v>4600</v>
      </c>
      <c r="E21" s="28"/>
      <c r="F21" s="28"/>
      <c r="G21" s="28"/>
      <c r="H21" s="28"/>
      <c r="I21" s="28"/>
      <c r="J21" s="28"/>
      <c r="K21" s="28"/>
      <c r="L21" s="28"/>
      <c r="M21" s="28"/>
    </row>
    <row r="22" spans="1:13" ht="15.75" thickBot="1" x14ac:dyDescent="0.3">
      <c r="A22" s="36" t="s">
        <v>12</v>
      </c>
      <c r="B22" s="37">
        <f>B21</f>
        <v>0</v>
      </c>
      <c r="C22" s="37">
        <f>AVERAGE($B21:C21)</f>
        <v>2300</v>
      </c>
      <c r="D22" s="37">
        <f>AVERAGE($B21:D21)</f>
        <v>3066.6666666666665</v>
      </c>
      <c r="E22" s="37"/>
      <c r="F22" s="37"/>
      <c r="G22" s="37"/>
      <c r="H22" s="37"/>
      <c r="I22" s="37"/>
      <c r="J22" s="37"/>
      <c r="K22" s="37"/>
      <c r="L22" s="37"/>
      <c r="M22" s="37"/>
    </row>
    <row r="23" spans="1:13" ht="15.75" thickBot="1" x14ac:dyDescent="0.3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x14ac:dyDescent="0.25">
      <c r="B24" s="15"/>
      <c r="C24" s="15"/>
      <c r="D24" s="16"/>
      <c r="E24" s="16"/>
      <c r="F24" s="16"/>
      <c r="G24" s="16"/>
      <c r="H24" s="16"/>
      <c r="I24" s="16"/>
      <c r="J24" s="16"/>
      <c r="K24" s="16"/>
      <c r="L24" s="16"/>
      <c r="M24" s="16"/>
    </row>
  </sheetData>
  <mergeCells count="15">
    <mergeCell ref="A1:M1"/>
    <mergeCell ref="A2:M2"/>
    <mergeCell ref="A3:A4"/>
    <mergeCell ref="H3:H4"/>
    <mergeCell ref="I3:I4"/>
    <mergeCell ref="J3:J4"/>
    <mergeCell ref="K3:K4"/>
    <mergeCell ref="L3:L4"/>
    <mergeCell ref="M3:M4"/>
    <mergeCell ref="B3:B4"/>
    <mergeCell ref="C3:C4"/>
    <mergeCell ref="D3:D4"/>
    <mergeCell ref="E3:E4"/>
    <mergeCell ref="F3:F4"/>
    <mergeCell ref="G3:G4"/>
  </mergeCells>
  <pageMargins left="0.511811024" right="0.511811024" top="0.78740157499999996" bottom="0.78740157499999996" header="0.31496062000000002" footer="0.31496062000000002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zoomScaleNormal="100" workbookViewId="0">
      <selection activeCell="D21" sqref="D21"/>
    </sheetView>
  </sheetViews>
  <sheetFormatPr defaultRowHeight="12" x14ac:dyDescent="0.2"/>
  <cols>
    <col min="1" max="1" width="46.5703125" style="3" customWidth="1"/>
    <col min="2" max="3" width="9" style="10" bestFit="1" customWidth="1"/>
    <col min="4" max="13" width="9" style="11" bestFit="1" customWidth="1"/>
    <col min="14" max="16384" width="9.140625" style="4"/>
  </cols>
  <sheetData>
    <row r="1" spans="1:13" s="1" customFormat="1" ht="21.75" thickBot="1" x14ac:dyDescent="0.35">
      <c r="A1" s="47" t="s">
        <v>19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9"/>
    </row>
    <row r="2" spans="1:13" ht="21.75" thickBot="1" x14ac:dyDescent="0.25">
      <c r="A2" s="47" t="s">
        <v>64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9"/>
    </row>
    <row r="3" spans="1:13" ht="11.25" x14ac:dyDescent="0.2">
      <c r="A3" s="50" t="s">
        <v>0</v>
      </c>
      <c r="B3" s="52" t="s">
        <v>1</v>
      </c>
      <c r="C3" s="52" t="s">
        <v>2</v>
      </c>
      <c r="D3" s="52" t="s">
        <v>3</v>
      </c>
      <c r="E3" s="52" t="s">
        <v>4</v>
      </c>
      <c r="F3" s="52" t="s">
        <v>5</v>
      </c>
      <c r="G3" s="52" t="s">
        <v>6</v>
      </c>
      <c r="H3" s="52" t="s">
        <v>7</v>
      </c>
      <c r="I3" s="52" t="s">
        <v>16</v>
      </c>
      <c r="J3" s="52" t="s">
        <v>8</v>
      </c>
      <c r="K3" s="52" t="s">
        <v>9</v>
      </c>
      <c r="L3" s="52" t="s">
        <v>10</v>
      </c>
      <c r="M3" s="52" t="s">
        <v>11</v>
      </c>
    </row>
    <row r="4" spans="1:13" ht="11.25" x14ac:dyDescent="0.2">
      <c r="A4" s="51"/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</row>
    <row r="5" spans="1:13" ht="12.75" x14ac:dyDescent="0.2">
      <c r="A5" s="7" t="s">
        <v>20</v>
      </c>
      <c r="B5" s="30">
        <v>1500</v>
      </c>
      <c r="C5" s="30">
        <v>1500</v>
      </c>
      <c r="D5" s="30">
        <v>1500</v>
      </c>
      <c r="E5" s="30"/>
      <c r="F5" s="30"/>
      <c r="G5" s="30"/>
      <c r="H5" s="30"/>
      <c r="I5" s="30"/>
      <c r="J5" s="30"/>
      <c r="K5" s="30"/>
      <c r="L5" s="30"/>
      <c r="M5" s="30"/>
    </row>
    <row r="6" spans="1:13" ht="12.75" x14ac:dyDescent="0.2">
      <c r="A6" s="31" t="s">
        <v>21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3" ht="12.75" x14ac:dyDescent="0.2">
      <c r="A7" s="31" t="s">
        <v>22</v>
      </c>
      <c r="B7" s="30">
        <v>190.88</v>
      </c>
      <c r="C7" s="30">
        <v>290.74</v>
      </c>
      <c r="D7" s="30">
        <v>198.74</v>
      </c>
      <c r="E7" s="30"/>
      <c r="F7" s="30"/>
      <c r="G7" s="30"/>
      <c r="H7" s="30"/>
      <c r="I7" s="30"/>
      <c r="J7" s="30"/>
      <c r="K7" s="30"/>
      <c r="L7" s="30"/>
      <c r="M7" s="30"/>
    </row>
    <row r="8" spans="1:13" ht="12.75" x14ac:dyDescent="0.2">
      <c r="A8" s="31" t="s">
        <v>23</v>
      </c>
      <c r="B8" s="30">
        <v>81.36</v>
      </c>
      <c r="C8" s="30">
        <v>81.36</v>
      </c>
      <c r="D8" s="30">
        <v>81.36</v>
      </c>
      <c r="E8" s="30"/>
      <c r="F8" s="30"/>
      <c r="G8" s="30"/>
      <c r="H8" s="30"/>
      <c r="I8" s="30"/>
      <c r="J8" s="30"/>
      <c r="K8" s="30"/>
      <c r="L8" s="30"/>
      <c r="M8" s="30"/>
    </row>
    <row r="9" spans="1:13" ht="12.75" x14ac:dyDescent="0.2">
      <c r="A9" s="31" t="s">
        <v>24</v>
      </c>
      <c r="B9" s="30">
        <v>0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3" ht="15.75" customHeight="1" x14ac:dyDescent="0.2">
      <c r="A10" s="31" t="s">
        <v>25</v>
      </c>
      <c r="B10" s="30">
        <v>126.94</v>
      </c>
      <c r="C10" s="30">
        <v>164.86</v>
      </c>
      <c r="D10" s="30">
        <v>147.72</v>
      </c>
      <c r="E10" s="30"/>
      <c r="F10" s="30"/>
      <c r="G10" s="30"/>
      <c r="H10" s="30"/>
      <c r="I10" s="30"/>
      <c r="J10" s="30"/>
      <c r="K10" s="30"/>
      <c r="L10" s="30"/>
      <c r="M10" s="30"/>
    </row>
    <row r="11" spans="1:13" s="12" customFormat="1" ht="12.75" x14ac:dyDescent="0.2">
      <c r="A11" s="7" t="s">
        <v>26</v>
      </c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</row>
    <row r="12" spans="1:13" s="6" customFormat="1" ht="12.75" x14ac:dyDescent="0.2">
      <c r="A12" s="8" t="s">
        <v>27</v>
      </c>
      <c r="B12" s="32">
        <v>2800</v>
      </c>
      <c r="C12" s="32">
        <v>2800</v>
      </c>
      <c r="D12" s="33">
        <v>2800</v>
      </c>
      <c r="E12" s="33"/>
      <c r="F12" s="33"/>
      <c r="G12" s="33"/>
      <c r="H12" s="33"/>
      <c r="I12" s="34"/>
      <c r="J12" s="33"/>
      <c r="K12" s="33"/>
      <c r="L12" s="33"/>
      <c r="M12" s="33"/>
    </row>
    <row r="13" spans="1:13" s="12" customFormat="1" ht="12.75" x14ac:dyDescent="0.2">
      <c r="A13" s="8" t="s">
        <v>28</v>
      </c>
      <c r="B13" s="32">
        <v>0</v>
      </c>
      <c r="C13" s="32"/>
      <c r="D13" s="33"/>
      <c r="E13" s="33"/>
      <c r="F13" s="33"/>
      <c r="G13" s="33"/>
      <c r="H13" s="33"/>
      <c r="I13" s="33"/>
      <c r="J13" s="33"/>
      <c r="K13" s="33"/>
      <c r="L13" s="33"/>
      <c r="M13" s="33"/>
    </row>
    <row r="14" spans="1:13" s="6" customFormat="1" ht="25.5" x14ac:dyDescent="0.2">
      <c r="A14" s="8" t="s">
        <v>29</v>
      </c>
      <c r="B14" s="32"/>
      <c r="C14" s="32"/>
      <c r="D14" s="33"/>
      <c r="E14" s="33"/>
      <c r="F14" s="33"/>
      <c r="G14" s="33"/>
      <c r="H14" s="33"/>
      <c r="I14" s="33"/>
      <c r="J14" s="33"/>
      <c r="K14" s="33"/>
      <c r="L14" s="33"/>
      <c r="M14" s="33"/>
    </row>
    <row r="15" spans="1:13" s="6" customFormat="1" ht="12.75" x14ac:dyDescent="0.2">
      <c r="A15" s="9" t="s">
        <v>30</v>
      </c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</row>
    <row r="16" spans="1:13" ht="25.5" x14ac:dyDescent="0.2">
      <c r="A16" s="8" t="s">
        <v>31</v>
      </c>
      <c r="B16" s="32"/>
      <c r="C16" s="32"/>
      <c r="D16" s="33"/>
      <c r="E16" s="33"/>
      <c r="F16" s="33"/>
      <c r="G16" s="33"/>
      <c r="H16" s="33"/>
      <c r="I16" s="33"/>
      <c r="J16" s="33"/>
      <c r="K16" s="33"/>
      <c r="L16" s="33"/>
      <c r="M16" s="33"/>
    </row>
    <row r="17" spans="1:13" ht="12.75" x14ac:dyDescent="0.2">
      <c r="A17" s="8" t="s">
        <v>32</v>
      </c>
      <c r="B17" s="32"/>
      <c r="C17" s="32"/>
      <c r="D17" s="33"/>
      <c r="E17" s="33"/>
      <c r="F17" s="33"/>
      <c r="G17" s="33"/>
      <c r="H17" s="33"/>
      <c r="I17" s="33"/>
      <c r="J17" s="33"/>
      <c r="K17" s="33"/>
      <c r="L17" s="33"/>
      <c r="M17" s="33"/>
    </row>
    <row r="18" spans="1:13" ht="13.5" thickBot="1" x14ac:dyDescent="0.25">
      <c r="A18" s="14" t="s">
        <v>33</v>
      </c>
      <c r="B18" s="35">
        <v>0</v>
      </c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</row>
    <row r="19" spans="1:13" ht="13.5" thickBot="1" x14ac:dyDescent="0.25">
      <c r="A19" s="27" t="s">
        <v>34</v>
      </c>
      <c r="B19" s="28">
        <f t="shared" ref="B19" si="0">SUM(B5:B18)</f>
        <v>4699.18</v>
      </c>
      <c r="C19" s="28">
        <f>SUM(C5:C18)</f>
        <v>4836.96</v>
      </c>
      <c r="D19" s="28">
        <f>SUM(D5:D18)</f>
        <v>4727.82</v>
      </c>
      <c r="E19" s="28"/>
      <c r="F19" s="28"/>
      <c r="G19" s="28"/>
      <c r="H19" s="28"/>
      <c r="I19" s="28"/>
      <c r="J19" s="28"/>
      <c r="K19" s="28"/>
      <c r="L19" s="28"/>
      <c r="M19" s="28"/>
    </row>
    <row r="20" spans="1:13" ht="13.5" thickBot="1" x14ac:dyDescent="0.25">
      <c r="A20" s="36" t="s">
        <v>14</v>
      </c>
      <c r="B20" s="29">
        <v>99.18</v>
      </c>
      <c r="C20" s="32">
        <v>236.96</v>
      </c>
      <c r="D20" s="32">
        <v>127.82</v>
      </c>
      <c r="E20" s="32"/>
      <c r="F20" s="32"/>
      <c r="G20" s="32"/>
      <c r="H20" s="32"/>
      <c r="I20" s="32"/>
      <c r="J20" s="32"/>
      <c r="K20" s="32"/>
      <c r="L20" s="32"/>
      <c r="M20" s="32"/>
    </row>
    <row r="21" spans="1:13" ht="13.5" thickBot="1" x14ac:dyDescent="0.25">
      <c r="A21" s="27" t="s">
        <v>15</v>
      </c>
      <c r="B21" s="28">
        <f>B19-B20</f>
        <v>4600</v>
      </c>
      <c r="C21" s="28">
        <f>C19-C20</f>
        <v>4600</v>
      </c>
      <c r="D21" s="28">
        <f>D19-D20</f>
        <v>4600</v>
      </c>
      <c r="E21" s="28"/>
      <c r="F21" s="28"/>
      <c r="G21" s="28"/>
      <c r="H21" s="28"/>
      <c r="I21" s="28"/>
      <c r="J21" s="28"/>
      <c r="K21" s="28"/>
      <c r="L21" s="28"/>
      <c r="M21" s="28"/>
    </row>
    <row r="22" spans="1:13" ht="13.5" thickBot="1" x14ac:dyDescent="0.25">
      <c r="A22" s="36" t="s">
        <v>12</v>
      </c>
      <c r="B22" s="37">
        <f>AVERAGE(B21)</f>
        <v>4600</v>
      </c>
      <c r="C22" s="37">
        <f>AVERAGE($B21:C21)</f>
        <v>4600</v>
      </c>
      <c r="D22" s="37">
        <f>AVERAGE($B21:D21)</f>
        <v>4600</v>
      </c>
      <c r="E22" s="37"/>
      <c r="F22" s="37"/>
      <c r="G22" s="37"/>
      <c r="H22" s="37"/>
      <c r="I22" s="37"/>
      <c r="J22" s="37"/>
      <c r="K22" s="37"/>
      <c r="L22" s="37"/>
      <c r="M22" s="37"/>
    </row>
    <row r="23" spans="1:13" ht="13.5" thickBot="1" x14ac:dyDescent="0.25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ht="15" x14ac:dyDescent="0.25">
      <c r="A24"/>
      <c r="B24" s="15"/>
      <c r="C24" s="15"/>
      <c r="D24" s="16"/>
      <c r="E24" s="16"/>
      <c r="F24" s="16"/>
      <c r="G24" s="16"/>
      <c r="H24" s="16"/>
      <c r="I24" s="16"/>
      <c r="J24" s="16"/>
      <c r="K24" s="16"/>
      <c r="L24" s="16"/>
      <c r="M24" s="16"/>
    </row>
  </sheetData>
  <mergeCells count="15">
    <mergeCell ref="A1:M1"/>
    <mergeCell ref="J3:J4"/>
    <mergeCell ref="K3:K4"/>
    <mergeCell ref="L3:L4"/>
    <mergeCell ref="M3:M4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zoomScaleNormal="100" workbookViewId="0">
      <selection activeCell="D24" sqref="D24"/>
    </sheetView>
  </sheetViews>
  <sheetFormatPr defaultRowHeight="12.75" x14ac:dyDescent="0.2"/>
  <cols>
    <col min="1" max="1" width="57.28515625" style="13" customWidth="1"/>
    <col min="2" max="2" width="9.5703125" style="10" customWidth="1"/>
    <col min="3" max="3" width="9.42578125" style="10" customWidth="1"/>
    <col min="4" max="7" width="9" style="11" bestFit="1" customWidth="1"/>
    <col min="8" max="8" width="9" style="11" customWidth="1"/>
    <col min="9" max="9" width="9" style="11" bestFit="1" customWidth="1"/>
    <col min="10" max="10" width="11" style="11" customWidth="1"/>
    <col min="11" max="11" width="9" style="11" customWidth="1"/>
    <col min="12" max="12" width="9.28515625" style="11" customWidth="1"/>
    <col min="13" max="13" width="10.5703125" style="11" customWidth="1"/>
    <col min="14" max="16384" width="9.140625" style="4"/>
  </cols>
  <sheetData>
    <row r="1" spans="1:13" s="1" customFormat="1" ht="21.75" thickBot="1" x14ac:dyDescent="0.35">
      <c r="A1" s="47" t="s">
        <v>19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9"/>
    </row>
    <row r="2" spans="1:13" ht="21.75" thickBot="1" x14ac:dyDescent="0.25">
      <c r="A2" s="47" t="s">
        <v>56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9"/>
    </row>
    <row r="3" spans="1:13" s="5" customFormat="1" ht="11.25" x14ac:dyDescent="0.2">
      <c r="A3" s="50" t="s">
        <v>0</v>
      </c>
      <c r="B3" s="52" t="s">
        <v>1</v>
      </c>
      <c r="C3" s="52" t="s">
        <v>2</v>
      </c>
      <c r="D3" s="52" t="s">
        <v>3</v>
      </c>
      <c r="E3" s="52" t="s">
        <v>4</v>
      </c>
      <c r="F3" s="52" t="s">
        <v>5</v>
      </c>
      <c r="G3" s="52" t="s">
        <v>6</v>
      </c>
      <c r="H3" s="52" t="s">
        <v>7</v>
      </c>
      <c r="I3" s="52" t="s">
        <v>16</v>
      </c>
      <c r="J3" s="52" t="s">
        <v>8</v>
      </c>
      <c r="K3" s="52" t="s">
        <v>9</v>
      </c>
      <c r="L3" s="52" t="s">
        <v>10</v>
      </c>
      <c r="M3" s="52" t="s">
        <v>11</v>
      </c>
    </row>
    <row r="4" spans="1:13" ht="11.25" x14ac:dyDescent="0.2">
      <c r="A4" s="51"/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</row>
    <row r="5" spans="1:13" x14ac:dyDescent="0.2">
      <c r="A5" s="7" t="s">
        <v>20</v>
      </c>
      <c r="B5" s="30"/>
      <c r="C5" s="30"/>
      <c r="D5" s="30">
        <v>400</v>
      </c>
      <c r="E5" s="30"/>
      <c r="F5" s="30"/>
      <c r="G5" s="30"/>
      <c r="H5" s="30"/>
      <c r="I5" s="30"/>
      <c r="J5" s="30"/>
      <c r="K5" s="30"/>
      <c r="L5" s="30"/>
      <c r="M5" s="30"/>
    </row>
    <row r="6" spans="1:13" x14ac:dyDescent="0.2">
      <c r="A6" s="31" t="s">
        <v>21</v>
      </c>
      <c r="B6" s="30">
        <v>0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3" x14ac:dyDescent="0.2">
      <c r="A7" s="31" t="s">
        <v>22</v>
      </c>
      <c r="B7" s="30">
        <v>0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</row>
    <row r="8" spans="1:13" x14ac:dyDescent="0.2">
      <c r="A8" s="31" t="s">
        <v>23</v>
      </c>
      <c r="B8" s="30">
        <v>0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</row>
    <row r="9" spans="1:13" x14ac:dyDescent="0.2">
      <c r="A9" s="31" t="s">
        <v>24</v>
      </c>
      <c r="B9" s="30">
        <v>0</v>
      </c>
      <c r="C9" s="30"/>
      <c r="D9" s="30">
        <v>80</v>
      </c>
      <c r="E9" s="30"/>
      <c r="F9" s="30"/>
      <c r="G9" s="30"/>
      <c r="H9" s="30"/>
      <c r="I9" s="30"/>
      <c r="J9" s="30"/>
      <c r="K9" s="30"/>
      <c r="L9" s="30"/>
      <c r="M9" s="30"/>
    </row>
    <row r="10" spans="1:13" x14ac:dyDescent="0.2">
      <c r="A10" s="31" t="s">
        <v>25</v>
      </c>
      <c r="B10" s="30">
        <v>0</v>
      </c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3" x14ac:dyDescent="0.2">
      <c r="A11" s="7" t="s">
        <v>26</v>
      </c>
      <c r="B11" s="32"/>
      <c r="C11" s="30"/>
      <c r="D11" s="30"/>
      <c r="E11" s="30"/>
      <c r="F11" s="30"/>
      <c r="G11" s="32"/>
      <c r="H11" s="32"/>
      <c r="I11" s="32"/>
      <c r="J11" s="32"/>
      <c r="K11" s="32"/>
      <c r="L11" s="32"/>
      <c r="M11" s="32"/>
    </row>
    <row r="12" spans="1:13" s="12" customFormat="1" x14ac:dyDescent="0.2">
      <c r="A12" s="8" t="s">
        <v>27</v>
      </c>
      <c r="B12" s="32">
        <v>3520</v>
      </c>
      <c r="C12" s="32">
        <v>3520</v>
      </c>
      <c r="D12" s="33">
        <f>2160+1360</f>
        <v>3520</v>
      </c>
      <c r="E12" s="33"/>
      <c r="F12" s="33"/>
      <c r="G12" s="33"/>
      <c r="H12" s="33"/>
      <c r="I12" s="34"/>
      <c r="J12" s="33"/>
      <c r="K12" s="33"/>
      <c r="L12" s="33"/>
      <c r="M12" s="33"/>
    </row>
    <row r="13" spans="1:13" s="6" customFormat="1" x14ac:dyDescent="0.2">
      <c r="A13" s="8" t="s">
        <v>28</v>
      </c>
      <c r="B13" s="30">
        <v>0</v>
      </c>
      <c r="C13" s="30"/>
      <c r="D13" s="30"/>
      <c r="E13" s="30"/>
      <c r="F13" s="30"/>
      <c r="G13" s="33"/>
      <c r="H13" s="33"/>
      <c r="I13" s="33"/>
      <c r="J13" s="33"/>
      <c r="K13" s="33"/>
      <c r="L13" s="33"/>
      <c r="M13" s="33"/>
    </row>
    <row r="14" spans="1:13" s="12" customFormat="1" x14ac:dyDescent="0.2">
      <c r="A14" s="8" t="s">
        <v>29</v>
      </c>
      <c r="B14" s="30">
        <v>0</v>
      </c>
      <c r="C14" s="30"/>
      <c r="D14" s="30"/>
      <c r="E14" s="30"/>
      <c r="F14" s="30"/>
      <c r="G14" s="33"/>
      <c r="H14" s="33"/>
      <c r="I14" s="33"/>
      <c r="J14" s="33"/>
      <c r="K14" s="33"/>
      <c r="L14" s="33"/>
      <c r="M14" s="33"/>
    </row>
    <row r="15" spans="1:13" s="6" customFormat="1" x14ac:dyDescent="0.2">
      <c r="A15" s="9" t="s">
        <v>30</v>
      </c>
      <c r="B15" s="30">
        <v>0</v>
      </c>
      <c r="C15" s="30"/>
      <c r="D15" s="30"/>
      <c r="E15" s="30"/>
      <c r="F15" s="30"/>
      <c r="G15" s="32"/>
      <c r="H15" s="32"/>
      <c r="I15" s="32"/>
      <c r="J15" s="32"/>
      <c r="K15" s="32"/>
      <c r="L15" s="32"/>
      <c r="M15" s="32"/>
    </row>
    <row r="16" spans="1:13" s="6" customFormat="1" ht="25.5" x14ac:dyDescent="0.2">
      <c r="A16" s="8" t="s">
        <v>31</v>
      </c>
      <c r="B16" s="30">
        <v>0</v>
      </c>
      <c r="C16" s="30"/>
      <c r="D16" s="30"/>
      <c r="E16" s="30"/>
      <c r="F16" s="30"/>
      <c r="G16" s="33"/>
      <c r="H16" s="33"/>
      <c r="I16" s="33"/>
      <c r="J16" s="33"/>
      <c r="K16" s="33"/>
      <c r="L16" s="33"/>
      <c r="M16" s="33"/>
    </row>
    <row r="17" spans="1:13" x14ac:dyDescent="0.2">
      <c r="A17" s="8" t="s">
        <v>32</v>
      </c>
      <c r="B17" s="30">
        <v>0</v>
      </c>
      <c r="C17" s="30"/>
      <c r="D17" s="30"/>
      <c r="E17" s="30"/>
      <c r="F17" s="30"/>
      <c r="G17" s="33"/>
      <c r="H17" s="33"/>
      <c r="I17" s="33"/>
      <c r="J17" s="33"/>
      <c r="K17" s="33"/>
      <c r="L17" s="33"/>
      <c r="M17" s="33"/>
    </row>
    <row r="18" spans="1:13" ht="13.5" thickBot="1" x14ac:dyDescent="0.25">
      <c r="A18" s="14" t="s">
        <v>33</v>
      </c>
      <c r="B18" s="30">
        <v>0</v>
      </c>
      <c r="C18" s="30"/>
      <c r="D18" s="30"/>
      <c r="E18" s="30"/>
      <c r="F18" s="30"/>
      <c r="G18" s="32"/>
      <c r="H18" s="32"/>
      <c r="I18" s="32"/>
      <c r="J18" s="32"/>
      <c r="K18" s="32"/>
      <c r="L18" s="32"/>
      <c r="M18" s="32"/>
    </row>
    <row r="19" spans="1:13" ht="13.5" thickBot="1" x14ac:dyDescent="0.25">
      <c r="A19" s="27" t="s">
        <v>34</v>
      </c>
      <c r="B19" s="28">
        <f t="shared" ref="B19:D19" si="0">SUM(B5:B18)</f>
        <v>3520</v>
      </c>
      <c r="C19" s="28">
        <f t="shared" si="0"/>
        <v>3520</v>
      </c>
      <c r="D19" s="28">
        <f t="shared" si="0"/>
        <v>4000</v>
      </c>
      <c r="E19" s="28"/>
      <c r="F19" s="28"/>
      <c r="G19" s="28"/>
      <c r="H19" s="28"/>
      <c r="I19" s="28"/>
      <c r="J19" s="28"/>
      <c r="K19" s="28"/>
      <c r="L19" s="28"/>
      <c r="M19" s="28"/>
    </row>
    <row r="20" spans="1:13" ht="13.5" thickBot="1" x14ac:dyDescent="0.25">
      <c r="A20" s="36" t="s">
        <v>14</v>
      </c>
      <c r="B20" s="29">
        <v>0</v>
      </c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</row>
    <row r="21" spans="1:13" ht="13.5" thickBot="1" x14ac:dyDescent="0.25">
      <c r="A21" s="27" t="s">
        <v>15</v>
      </c>
      <c r="B21" s="28">
        <f>B19-B20</f>
        <v>3520</v>
      </c>
      <c r="C21" s="28">
        <f>C19-C20</f>
        <v>3520</v>
      </c>
      <c r="D21" s="28">
        <f>D19-D20</f>
        <v>4000</v>
      </c>
      <c r="E21" s="28"/>
      <c r="F21" s="28"/>
      <c r="G21" s="28"/>
      <c r="H21" s="28"/>
      <c r="I21" s="28"/>
      <c r="J21" s="28"/>
      <c r="K21" s="28"/>
      <c r="L21" s="28"/>
      <c r="M21" s="28"/>
    </row>
    <row r="22" spans="1:13" ht="13.5" thickBot="1" x14ac:dyDescent="0.25">
      <c r="A22" s="36" t="s">
        <v>12</v>
      </c>
      <c r="B22" s="37">
        <f>AVERAGE(B21)</f>
        <v>3520</v>
      </c>
      <c r="C22" s="37">
        <f>AVERAGE($B21:C21)</f>
        <v>3520</v>
      </c>
      <c r="D22" s="37">
        <f>AVERAGE($B21:D21)</f>
        <v>3680</v>
      </c>
      <c r="E22" s="37"/>
      <c r="F22" s="37"/>
      <c r="G22" s="37"/>
      <c r="H22" s="37"/>
      <c r="I22" s="37"/>
      <c r="J22" s="37"/>
      <c r="K22" s="37"/>
      <c r="L22" s="37"/>
      <c r="M22" s="37"/>
    </row>
    <row r="23" spans="1:13" ht="13.5" thickBot="1" x14ac:dyDescent="0.25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ht="15" x14ac:dyDescent="0.25">
      <c r="A24"/>
      <c r="B24" s="15"/>
      <c r="C24" s="15"/>
      <c r="D24" s="16"/>
      <c r="E24" s="16"/>
      <c r="F24" s="16"/>
      <c r="G24" s="16"/>
      <c r="H24" s="16"/>
      <c r="I24" s="16"/>
      <c r="J24" s="16"/>
      <c r="K24" s="16"/>
      <c r="L24" s="16"/>
      <c r="M24" s="16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zoomScaleNormal="100" workbookViewId="0">
      <selection activeCell="D21" sqref="D21"/>
    </sheetView>
  </sheetViews>
  <sheetFormatPr defaultRowHeight="11.25" x14ac:dyDescent="0.2"/>
  <cols>
    <col min="1" max="1" width="61.85546875" style="4" customWidth="1"/>
    <col min="2" max="2" width="9.42578125" style="10" customWidth="1"/>
    <col min="3" max="3" width="9" style="10" bestFit="1" customWidth="1"/>
    <col min="4" max="7" width="9" style="11" bestFit="1" customWidth="1"/>
    <col min="8" max="8" width="9.140625" style="11" customWidth="1"/>
    <col min="9" max="9" width="9.42578125" style="11" customWidth="1"/>
    <col min="10" max="10" width="9" style="11" bestFit="1" customWidth="1"/>
    <col min="11" max="11" width="8.7109375" style="11" customWidth="1"/>
    <col min="12" max="12" width="9.7109375" style="11" customWidth="1"/>
    <col min="13" max="13" width="9.28515625" style="11" customWidth="1"/>
    <col min="14" max="16384" width="9.140625" style="4"/>
  </cols>
  <sheetData>
    <row r="1" spans="1:14" s="1" customFormat="1" ht="21.75" thickBot="1" x14ac:dyDescent="0.35">
      <c r="A1" s="47" t="s">
        <v>19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9"/>
    </row>
    <row r="2" spans="1:14" ht="21.75" thickBot="1" x14ac:dyDescent="0.25">
      <c r="A2" s="47" t="s">
        <v>63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9"/>
    </row>
    <row r="3" spans="1:14" s="5" customFormat="1" x14ac:dyDescent="0.2">
      <c r="A3" s="50" t="s">
        <v>0</v>
      </c>
      <c r="B3" s="52" t="s">
        <v>1</v>
      </c>
      <c r="C3" s="52" t="s">
        <v>2</v>
      </c>
      <c r="D3" s="52" t="s">
        <v>3</v>
      </c>
      <c r="E3" s="52" t="s">
        <v>4</v>
      </c>
      <c r="F3" s="52" t="s">
        <v>5</v>
      </c>
      <c r="G3" s="52" t="s">
        <v>6</v>
      </c>
      <c r="H3" s="52" t="s">
        <v>7</v>
      </c>
      <c r="I3" s="52" t="s">
        <v>16</v>
      </c>
      <c r="J3" s="52" t="s">
        <v>8</v>
      </c>
      <c r="K3" s="52" t="s">
        <v>9</v>
      </c>
      <c r="L3" s="52" t="s">
        <v>10</v>
      </c>
      <c r="M3" s="52" t="s">
        <v>11</v>
      </c>
    </row>
    <row r="4" spans="1:14" x14ac:dyDescent="0.2">
      <c r="A4" s="51"/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</row>
    <row r="5" spans="1:14" ht="12.75" x14ac:dyDescent="0.2">
      <c r="A5" s="7" t="s">
        <v>20</v>
      </c>
      <c r="B5" s="30">
        <v>1324</v>
      </c>
      <c r="C5" s="30">
        <v>1324</v>
      </c>
      <c r="D5" s="30">
        <v>1324</v>
      </c>
      <c r="E5" s="30"/>
      <c r="F5" s="30"/>
      <c r="G5" s="30"/>
      <c r="H5" s="30"/>
      <c r="I5" s="30"/>
      <c r="J5" s="30"/>
      <c r="K5" s="30"/>
      <c r="L5" s="30"/>
      <c r="M5" s="30"/>
    </row>
    <row r="6" spans="1:14" ht="12.75" x14ac:dyDescent="0.2">
      <c r="A6" s="31" t="s">
        <v>21</v>
      </c>
      <c r="B6" s="30">
        <v>0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4" ht="12.75" x14ac:dyDescent="0.2">
      <c r="A7" s="31" t="s">
        <v>22</v>
      </c>
      <c r="B7" s="30">
        <v>0</v>
      </c>
      <c r="C7" s="30"/>
      <c r="D7" s="30">
        <v>118.88</v>
      </c>
      <c r="E7" s="30"/>
      <c r="F7" s="30"/>
      <c r="G7" s="30"/>
      <c r="H7" s="30"/>
      <c r="I7" s="30"/>
      <c r="J7" s="30"/>
      <c r="K7" s="30"/>
      <c r="L7" s="30"/>
      <c r="M7" s="30"/>
    </row>
    <row r="8" spans="1:14" ht="12.75" x14ac:dyDescent="0.2">
      <c r="A8" s="31" t="s">
        <v>23</v>
      </c>
      <c r="B8" s="30">
        <v>0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</row>
    <row r="9" spans="1:14" ht="12.75" x14ac:dyDescent="0.2">
      <c r="A9" s="31" t="s">
        <v>24</v>
      </c>
      <c r="B9" s="30">
        <v>0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4" ht="12.75" x14ac:dyDescent="0.2">
      <c r="A10" s="31" t="s">
        <v>25</v>
      </c>
      <c r="B10" s="30">
        <v>197.36</v>
      </c>
      <c r="C10" s="30">
        <v>195.93</v>
      </c>
      <c r="D10" s="30">
        <f>202.71+134.75</f>
        <v>337.46000000000004</v>
      </c>
      <c r="E10" s="30"/>
      <c r="F10" s="30"/>
      <c r="G10" s="30"/>
      <c r="H10" s="30"/>
      <c r="I10" s="30"/>
      <c r="J10" s="30"/>
      <c r="K10" s="30"/>
      <c r="L10" s="30"/>
      <c r="M10" s="30"/>
    </row>
    <row r="11" spans="1:14" ht="12.75" x14ac:dyDescent="0.2">
      <c r="A11" s="7" t="s">
        <v>26</v>
      </c>
      <c r="B11" s="32">
        <v>0</v>
      </c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</row>
    <row r="12" spans="1:14" s="12" customFormat="1" ht="12.75" x14ac:dyDescent="0.2">
      <c r="A12" s="8" t="s">
        <v>27</v>
      </c>
      <c r="B12" s="32">
        <v>0</v>
      </c>
      <c r="C12" s="32"/>
      <c r="D12" s="33"/>
      <c r="E12" s="33"/>
      <c r="F12" s="33"/>
      <c r="G12" s="33"/>
      <c r="H12" s="33"/>
      <c r="I12" s="34"/>
      <c r="J12" s="33"/>
      <c r="K12" s="33"/>
      <c r="L12" s="33"/>
      <c r="M12" s="33"/>
      <c r="N12" s="24"/>
    </row>
    <row r="13" spans="1:14" s="6" customFormat="1" ht="12.75" x14ac:dyDescent="0.2">
      <c r="A13" s="8" t="s">
        <v>28</v>
      </c>
      <c r="B13" s="32">
        <v>2400.87</v>
      </c>
      <c r="C13" s="32">
        <f>1914.8+833.8</f>
        <v>2748.6</v>
      </c>
      <c r="D13" s="33">
        <f>1605.8+341.5</f>
        <v>1947.3</v>
      </c>
      <c r="E13" s="33"/>
      <c r="F13" s="33"/>
      <c r="G13" s="33"/>
      <c r="H13" s="33"/>
      <c r="I13" s="33"/>
      <c r="J13" s="33"/>
      <c r="K13" s="33"/>
      <c r="L13" s="33"/>
      <c r="M13" s="33"/>
    </row>
    <row r="14" spans="1:14" s="12" customFormat="1" ht="12.75" x14ac:dyDescent="0.2">
      <c r="A14" s="8" t="s">
        <v>29</v>
      </c>
      <c r="B14" s="32">
        <v>0</v>
      </c>
      <c r="C14" s="32"/>
      <c r="D14" s="33"/>
      <c r="E14" s="33"/>
      <c r="F14" s="33"/>
      <c r="G14" s="33"/>
      <c r="H14" s="33"/>
      <c r="I14" s="33"/>
      <c r="J14" s="33"/>
      <c r="K14" s="33"/>
      <c r="L14" s="33"/>
      <c r="M14" s="33"/>
    </row>
    <row r="15" spans="1:14" s="6" customFormat="1" ht="12.75" x14ac:dyDescent="0.2">
      <c r="A15" s="9" t="s">
        <v>30</v>
      </c>
      <c r="B15" s="32">
        <v>530</v>
      </c>
      <c r="C15" s="32">
        <v>280</v>
      </c>
      <c r="D15" s="32"/>
      <c r="E15" s="32"/>
      <c r="F15" s="32"/>
      <c r="G15" s="32"/>
      <c r="H15" s="32"/>
      <c r="I15" s="32"/>
      <c r="J15" s="32"/>
      <c r="K15" s="32"/>
      <c r="L15" s="32"/>
      <c r="M15" s="32"/>
    </row>
    <row r="16" spans="1:14" s="6" customFormat="1" ht="12.75" x14ac:dyDescent="0.2">
      <c r="A16" s="8" t="s">
        <v>31</v>
      </c>
      <c r="B16" s="32">
        <v>0</v>
      </c>
      <c r="C16" s="32"/>
      <c r="D16" s="32"/>
      <c r="E16" s="33"/>
      <c r="F16" s="33"/>
      <c r="G16" s="33"/>
      <c r="H16" s="33"/>
      <c r="I16" s="33"/>
      <c r="J16" s="33"/>
      <c r="K16" s="33"/>
      <c r="L16" s="33"/>
      <c r="M16" s="33"/>
    </row>
    <row r="17" spans="1:13" ht="12.75" x14ac:dyDescent="0.2">
      <c r="A17" s="8" t="s">
        <v>32</v>
      </c>
      <c r="B17" s="32">
        <v>0</v>
      </c>
      <c r="C17" s="32"/>
      <c r="D17" s="32"/>
      <c r="E17" s="33"/>
      <c r="F17" s="33"/>
      <c r="G17" s="33"/>
      <c r="H17" s="33"/>
      <c r="I17" s="33"/>
      <c r="J17" s="33"/>
      <c r="K17" s="33"/>
      <c r="L17" s="33"/>
      <c r="M17" s="33"/>
    </row>
    <row r="18" spans="1:13" ht="13.5" thickBot="1" x14ac:dyDescent="0.25">
      <c r="A18" s="14" t="s">
        <v>33</v>
      </c>
      <c r="B18" s="35">
        <v>0</v>
      </c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</row>
    <row r="19" spans="1:13" ht="13.5" thickBot="1" x14ac:dyDescent="0.25">
      <c r="A19" s="27" t="s">
        <v>34</v>
      </c>
      <c r="B19" s="28">
        <f t="shared" ref="B19:D19" si="0">SUM(B5:B18)</f>
        <v>4452.2299999999996</v>
      </c>
      <c r="C19" s="28">
        <f t="shared" si="0"/>
        <v>4548.53</v>
      </c>
      <c r="D19" s="28">
        <f t="shared" si="0"/>
        <v>3727.6400000000003</v>
      </c>
      <c r="E19" s="28"/>
      <c r="F19" s="28"/>
      <c r="G19" s="28"/>
      <c r="H19" s="28"/>
      <c r="I19" s="28"/>
      <c r="J19" s="28"/>
      <c r="K19" s="28"/>
      <c r="L19" s="28"/>
      <c r="M19" s="28"/>
    </row>
    <row r="20" spans="1:13" ht="13.5" thickBot="1" x14ac:dyDescent="0.25">
      <c r="A20" s="36" t="s">
        <v>14</v>
      </c>
      <c r="B20" s="29">
        <v>0</v>
      </c>
      <c r="C20" s="32"/>
      <c r="D20" s="32">
        <f>2.82+2.86</f>
        <v>5.68</v>
      </c>
      <c r="E20" s="32"/>
      <c r="F20" s="32"/>
      <c r="G20" s="32"/>
      <c r="H20" s="32"/>
      <c r="I20" s="32"/>
      <c r="J20" s="32"/>
      <c r="K20" s="32"/>
      <c r="L20" s="32"/>
      <c r="M20" s="32"/>
    </row>
    <row r="21" spans="1:13" ht="13.5" thickBot="1" x14ac:dyDescent="0.25">
      <c r="A21" s="27" t="s">
        <v>15</v>
      </c>
      <c r="B21" s="28">
        <f>B19-B20</f>
        <v>4452.2299999999996</v>
      </c>
      <c r="C21" s="28">
        <f>C19-C20</f>
        <v>4548.53</v>
      </c>
      <c r="D21" s="28">
        <f>D19-D20</f>
        <v>3721.9600000000005</v>
      </c>
      <c r="E21" s="28"/>
      <c r="F21" s="28"/>
      <c r="G21" s="28"/>
      <c r="H21" s="28"/>
      <c r="I21" s="28"/>
      <c r="J21" s="28"/>
      <c r="K21" s="28"/>
      <c r="L21" s="28"/>
      <c r="M21" s="28"/>
    </row>
    <row r="22" spans="1:13" ht="13.5" thickBot="1" x14ac:dyDescent="0.25">
      <c r="A22" s="36" t="s">
        <v>12</v>
      </c>
      <c r="B22" s="37">
        <f>AVERAGE(B21)</f>
        <v>4452.2299999999996</v>
      </c>
      <c r="C22" s="37">
        <f>AVERAGE($B21:C21)</f>
        <v>4500.3799999999992</v>
      </c>
      <c r="D22" s="37">
        <f>AVERAGE($B21:D21)</f>
        <v>4240.9066666666668</v>
      </c>
      <c r="E22" s="37"/>
      <c r="F22" s="37"/>
      <c r="G22" s="37"/>
      <c r="H22" s="37"/>
      <c r="I22" s="37"/>
      <c r="J22" s="37"/>
      <c r="K22" s="37"/>
      <c r="L22" s="37"/>
      <c r="M22" s="37"/>
    </row>
    <row r="23" spans="1:13" ht="13.5" thickBot="1" x14ac:dyDescent="0.25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ht="15" x14ac:dyDescent="0.25">
      <c r="A24"/>
      <c r="B24" s="15"/>
      <c r="C24" s="15"/>
      <c r="D24" s="16"/>
      <c r="E24" s="16"/>
      <c r="F24" s="16"/>
      <c r="G24" s="16"/>
      <c r="H24" s="16"/>
      <c r="I24" s="16"/>
      <c r="J24" s="16"/>
      <c r="K24" s="16"/>
      <c r="L24" s="16"/>
      <c r="M24" s="16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zoomScaleNormal="100" workbookViewId="0">
      <selection activeCell="F25" sqref="F25"/>
    </sheetView>
  </sheetViews>
  <sheetFormatPr defaultRowHeight="12" x14ac:dyDescent="0.2"/>
  <cols>
    <col min="1" max="1" width="52.140625" style="3" customWidth="1"/>
    <col min="2" max="3" width="9" style="10" bestFit="1" customWidth="1"/>
    <col min="4" max="7" width="9" style="11" bestFit="1" customWidth="1"/>
    <col min="8" max="8" width="8.85546875" style="11" customWidth="1"/>
    <col min="9" max="10" width="9" style="11" bestFit="1" customWidth="1"/>
    <col min="11" max="11" width="8.7109375" style="11" customWidth="1"/>
    <col min="12" max="12" width="9.5703125" style="11" customWidth="1"/>
    <col min="13" max="13" width="9.28515625" style="11" customWidth="1"/>
    <col min="14" max="16384" width="9.140625" style="4"/>
  </cols>
  <sheetData>
    <row r="1" spans="1:13" s="1" customFormat="1" ht="21.75" thickBot="1" x14ac:dyDescent="0.35">
      <c r="A1" s="47" t="s">
        <v>19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9"/>
    </row>
    <row r="2" spans="1:13" ht="21.75" thickBot="1" x14ac:dyDescent="0.25">
      <c r="A2" s="47" t="s">
        <v>62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9"/>
    </row>
    <row r="3" spans="1:13" ht="11.25" x14ac:dyDescent="0.2">
      <c r="A3" s="50" t="s">
        <v>0</v>
      </c>
      <c r="B3" s="52" t="s">
        <v>1</v>
      </c>
      <c r="C3" s="52" t="s">
        <v>2</v>
      </c>
      <c r="D3" s="52" t="s">
        <v>3</v>
      </c>
      <c r="E3" s="52" t="s">
        <v>4</v>
      </c>
      <c r="F3" s="52" t="s">
        <v>5</v>
      </c>
      <c r="G3" s="52" t="s">
        <v>6</v>
      </c>
      <c r="H3" s="52" t="s">
        <v>7</v>
      </c>
      <c r="I3" s="52" t="s">
        <v>16</v>
      </c>
      <c r="J3" s="52" t="s">
        <v>8</v>
      </c>
      <c r="K3" s="52" t="s">
        <v>9</v>
      </c>
      <c r="L3" s="52" t="s">
        <v>10</v>
      </c>
      <c r="M3" s="52" t="s">
        <v>11</v>
      </c>
    </row>
    <row r="4" spans="1:13" ht="11.25" x14ac:dyDescent="0.2">
      <c r="A4" s="51"/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</row>
    <row r="5" spans="1:13" ht="12.75" x14ac:dyDescent="0.2">
      <c r="A5" s="7" t="s">
        <v>20</v>
      </c>
      <c r="B5" s="30">
        <v>0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</row>
    <row r="6" spans="1:13" ht="12.75" x14ac:dyDescent="0.2">
      <c r="A6" s="31" t="s">
        <v>21</v>
      </c>
      <c r="B6" s="30">
        <v>0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3" ht="12.75" x14ac:dyDescent="0.2">
      <c r="A7" s="31" t="s">
        <v>22</v>
      </c>
      <c r="B7" s="30">
        <v>0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</row>
    <row r="8" spans="1:13" ht="12.75" x14ac:dyDescent="0.2">
      <c r="A8" s="31" t="s">
        <v>23</v>
      </c>
      <c r="B8" s="30">
        <v>0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</row>
    <row r="9" spans="1:13" ht="12.75" x14ac:dyDescent="0.2">
      <c r="A9" s="31" t="s">
        <v>24</v>
      </c>
      <c r="B9" s="30">
        <v>0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3" ht="12.75" x14ac:dyDescent="0.2">
      <c r="A10" s="31" t="s">
        <v>25</v>
      </c>
      <c r="B10" s="30">
        <v>0</v>
      </c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3" s="12" customFormat="1" ht="12.75" x14ac:dyDescent="0.2">
      <c r="A11" s="7" t="s">
        <v>26</v>
      </c>
      <c r="B11" s="30">
        <v>0</v>
      </c>
      <c r="C11" s="30"/>
      <c r="D11" s="30"/>
      <c r="E11" s="30"/>
      <c r="F11" s="30"/>
      <c r="G11" s="32"/>
      <c r="H11" s="32"/>
      <c r="I11" s="32"/>
      <c r="J11" s="32"/>
      <c r="K11" s="32"/>
      <c r="L11" s="32"/>
      <c r="M11" s="32"/>
    </row>
    <row r="12" spans="1:13" s="6" customFormat="1" ht="12.75" x14ac:dyDescent="0.2">
      <c r="A12" s="8" t="s">
        <v>27</v>
      </c>
      <c r="B12" s="32">
        <v>4704</v>
      </c>
      <c r="C12" s="32">
        <v>4704</v>
      </c>
      <c r="D12" s="33"/>
      <c r="E12" s="33"/>
      <c r="F12" s="33"/>
      <c r="G12" s="33"/>
      <c r="H12" s="33"/>
      <c r="I12" s="34"/>
      <c r="J12" s="33"/>
      <c r="K12" s="33"/>
      <c r="L12" s="33"/>
      <c r="M12" s="33"/>
    </row>
    <row r="13" spans="1:13" s="12" customFormat="1" ht="12.75" x14ac:dyDescent="0.2">
      <c r="A13" s="8" t="s">
        <v>28</v>
      </c>
      <c r="B13" s="30">
        <v>0</v>
      </c>
      <c r="C13" s="30"/>
      <c r="D13" s="30"/>
      <c r="E13" s="30"/>
      <c r="F13" s="30"/>
      <c r="G13" s="33"/>
      <c r="H13" s="33"/>
      <c r="I13" s="33"/>
      <c r="J13" s="33"/>
      <c r="K13" s="33"/>
      <c r="L13" s="33"/>
      <c r="M13" s="33"/>
    </row>
    <row r="14" spans="1:13" s="6" customFormat="1" ht="25.5" x14ac:dyDescent="0.2">
      <c r="A14" s="8" t="s">
        <v>29</v>
      </c>
      <c r="B14" s="30">
        <v>0</v>
      </c>
      <c r="C14" s="30"/>
      <c r="D14" s="30"/>
      <c r="E14" s="30"/>
      <c r="F14" s="30"/>
      <c r="G14" s="33"/>
      <c r="H14" s="33"/>
      <c r="I14" s="33"/>
      <c r="J14" s="33"/>
      <c r="K14" s="33"/>
      <c r="L14" s="33"/>
      <c r="M14" s="33"/>
    </row>
    <row r="15" spans="1:13" s="6" customFormat="1" ht="12.75" x14ac:dyDescent="0.2">
      <c r="A15" s="9" t="s">
        <v>30</v>
      </c>
      <c r="B15" s="30">
        <v>0</v>
      </c>
      <c r="C15" s="30"/>
      <c r="D15" s="30"/>
      <c r="E15" s="30"/>
      <c r="F15" s="30"/>
      <c r="G15" s="32"/>
      <c r="H15" s="32"/>
      <c r="I15" s="32"/>
      <c r="J15" s="32"/>
      <c r="K15" s="32"/>
      <c r="L15" s="32"/>
      <c r="M15" s="32"/>
    </row>
    <row r="16" spans="1:13" ht="25.5" x14ac:dyDescent="0.2">
      <c r="A16" s="8" t="s">
        <v>31</v>
      </c>
      <c r="B16" s="30">
        <v>0</v>
      </c>
      <c r="C16" s="30"/>
      <c r="D16" s="30"/>
      <c r="E16" s="30"/>
      <c r="F16" s="30"/>
      <c r="G16" s="33"/>
      <c r="H16" s="33"/>
      <c r="I16" s="33"/>
      <c r="J16" s="33"/>
      <c r="K16" s="33"/>
      <c r="L16" s="33"/>
      <c r="M16" s="33"/>
    </row>
    <row r="17" spans="1:13" ht="12.75" x14ac:dyDescent="0.2">
      <c r="A17" s="8" t="s">
        <v>32</v>
      </c>
      <c r="B17" s="30">
        <v>0</v>
      </c>
      <c r="C17" s="30"/>
      <c r="D17" s="30"/>
      <c r="E17" s="30"/>
      <c r="F17" s="30"/>
      <c r="G17" s="33"/>
      <c r="H17" s="33"/>
      <c r="I17" s="33"/>
      <c r="J17" s="33"/>
      <c r="K17" s="33"/>
      <c r="L17" s="33"/>
      <c r="M17" s="33"/>
    </row>
    <row r="18" spans="1:13" ht="13.5" thickBot="1" x14ac:dyDescent="0.25">
      <c r="A18" s="14" t="s">
        <v>33</v>
      </c>
      <c r="B18" s="30">
        <v>0</v>
      </c>
      <c r="C18" s="30"/>
      <c r="D18" s="30"/>
      <c r="E18" s="30"/>
      <c r="F18" s="30"/>
      <c r="G18" s="32"/>
      <c r="H18" s="32"/>
      <c r="I18" s="32"/>
      <c r="J18" s="32"/>
      <c r="K18" s="32"/>
      <c r="L18" s="32"/>
      <c r="M18" s="32"/>
    </row>
    <row r="19" spans="1:13" ht="13.5" thickBot="1" x14ac:dyDescent="0.25">
      <c r="A19" s="27" t="s">
        <v>34</v>
      </c>
      <c r="B19" s="28">
        <f t="shared" ref="B19:C19" si="0">SUM(B5:B18)</f>
        <v>4704</v>
      </c>
      <c r="C19" s="28">
        <f t="shared" si="0"/>
        <v>4704</v>
      </c>
      <c r="D19" s="28" t="s">
        <v>35</v>
      </c>
      <c r="E19" s="28"/>
      <c r="F19" s="28"/>
      <c r="G19" s="28"/>
      <c r="H19" s="28"/>
      <c r="I19" s="28"/>
      <c r="J19" s="28"/>
      <c r="K19" s="28"/>
      <c r="L19" s="28"/>
      <c r="M19" s="28"/>
    </row>
    <row r="20" spans="1:13" ht="13.5" thickBot="1" x14ac:dyDescent="0.25">
      <c r="A20" s="36" t="s">
        <v>14</v>
      </c>
      <c r="B20" s="29">
        <v>104</v>
      </c>
      <c r="C20" s="32">
        <v>104</v>
      </c>
      <c r="D20" s="32"/>
      <c r="E20" s="32"/>
      <c r="F20" s="32"/>
      <c r="G20" s="32"/>
      <c r="H20" s="32"/>
      <c r="I20" s="32"/>
      <c r="J20" s="32"/>
      <c r="K20" s="32"/>
      <c r="L20" s="32"/>
      <c r="M20" s="32"/>
    </row>
    <row r="21" spans="1:13" ht="13.5" thickBot="1" x14ac:dyDescent="0.25">
      <c r="A21" s="27" t="s">
        <v>15</v>
      </c>
      <c r="B21" s="28">
        <f>B19-B20</f>
        <v>4600</v>
      </c>
      <c r="C21" s="28">
        <f>C19-C20</f>
        <v>4600</v>
      </c>
      <c r="D21" s="28"/>
      <c r="E21" s="28"/>
      <c r="F21" s="28"/>
      <c r="G21" s="28"/>
      <c r="H21" s="28"/>
      <c r="I21" s="28"/>
      <c r="J21" s="28"/>
      <c r="K21" s="28"/>
      <c r="L21" s="28"/>
      <c r="M21" s="28"/>
    </row>
    <row r="22" spans="1:13" ht="13.5" thickBot="1" x14ac:dyDescent="0.25">
      <c r="A22" s="36" t="s">
        <v>12</v>
      </c>
      <c r="B22" s="37">
        <f>AVERAGE(B21)</f>
        <v>4600</v>
      </c>
      <c r="C22" s="37">
        <f>AVERAGE($B21:C21)</f>
        <v>4600</v>
      </c>
      <c r="D22" s="37"/>
      <c r="E22" s="37"/>
      <c r="F22" s="37"/>
      <c r="G22" s="37"/>
      <c r="H22" s="37"/>
      <c r="I22" s="37"/>
      <c r="J22" s="37"/>
      <c r="K22" s="37"/>
      <c r="L22" s="37"/>
      <c r="M22" s="37"/>
    </row>
    <row r="23" spans="1:13" ht="13.5" thickBot="1" x14ac:dyDescent="0.25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ht="15" x14ac:dyDescent="0.25">
      <c r="A24"/>
      <c r="B24" s="15"/>
      <c r="C24" s="15"/>
      <c r="D24" s="16"/>
      <c r="E24" s="16"/>
      <c r="F24" s="16"/>
      <c r="G24" s="16"/>
      <c r="H24" s="16"/>
      <c r="I24" s="16"/>
      <c r="J24" s="16"/>
      <c r="K24" s="16"/>
      <c r="L24" s="16"/>
      <c r="M24" s="16"/>
    </row>
  </sheetData>
  <mergeCells count="15">
    <mergeCell ref="J3:J4"/>
    <mergeCell ref="K3:K4"/>
    <mergeCell ref="L3:L4"/>
    <mergeCell ref="M3:M4"/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zoomScaleNormal="100" workbookViewId="0">
      <selection activeCell="D23" sqref="D23"/>
    </sheetView>
  </sheetViews>
  <sheetFormatPr defaultRowHeight="12.75" x14ac:dyDescent="0.2"/>
  <cols>
    <col min="1" max="1" width="58.28515625" style="21" customWidth="1"/>
    <col min="2" max="2" width="10.140625" style="15" customWidth="1"/>
    <col min="3" max="3" width="9" style="15" bestFit="1" customWidth="1"/>
    <col min="4" max="11" width="9" style="16" bestFit="1" customWidth="1"/>
    <col min="12" max="12" width="9" style="16" customWidth="1"/>
    <col min="13" max="13" width="10.28515625" style="16" customWidth="1"/>
    <col min="14" max="16384" width="9.140625" style="18"/>
  </cols>
  <sheetData>
    <row r="1" spans="1:13" s="17" customFormat="1" ht="21.75" thickBot="1" x14ac:dyDescent="0.35">
      <c r="A1" s="47" t="s">
        <v>19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9"/>
    </row>
    <row r="2" spans="1:13" ht="21.75" thickBot="1" x14ac:dyDescent="0.25">
      <c r="A2" s="47" t="s">
        <v>65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9"/>
    </row>
    <row r="3" spans="1:13" s="19" customFormat="1" ht="11.25" x14ac:dyDescent="0.2">
      <c r="A3" s="50" t="s">
        <v>0</v>
      </c>
      <c r="B3" s="52" t="s">
        <v>1</v>
      </c>
      <c r="C3" s="52" t="s">
        <v>2</v>
      </c>
      <c r="D3" s="52" t="s">
        <v>3</v>
      </c>
      <c r="E3" s="52" t="s">
        <v>4</v>
      </c>
      <c r="F3" s="52" t="s">
        <v>5</v>
      </c>
      <c r="G3" s="52" t="s">
        <v>6</v>
      </c>
      <c r="H3" s="52" t="s">
        <v>7</v>
      </c>
      <c r="I3" s="52" t="s">
        <v>16</v>
      </c>
      <c r="J3" s="52" t="s">
        <v>8</v>
      </c>
      <c r="K3" s="52" t="s">
        <v>9</v>
      </c>
      <c r="L3" s="52" t="s">
        <v>10</v>
      </c>
      <c r="M3" s="52" t="s">
        <v>11</v>
      </c>
    </row>
    <row r="4" spans="1:13" ht="11.25" x14ac:dyDescent="0.2">
      <c r="A4" s="51"/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</row>
    <row r="5" spans="1:13" x14ac:dyDescent="0.2">
      <c r="A5" s="7" t="s">
        <v>20</v>
      </c>
      <c r="B5" s="30">
        <v>0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</row>
    <row r="6" spans="1:13" x14ac:dyDescent="0.2">
      <c r="A6" s="31" t="s">
        <v>21</v>
      </c>
      <c r="B6" s="30">
        <v>0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3" x14ac:dyDescent="0.2">
      <c r="A7" s="31" t="s">
        <v>22</v>
      </c>
      <c r="B7" s="30">
        <v>0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</row>
    <row r="8" spans="1:13" x14ac:dyDescent="0.2">
      <c r="A8" s="31" t="s">
        <v>23</v>
      </c>
      <c r="B8" s="30">
        <v>0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</row>
    <row r="9" spans="1:13" x14ac:dyDescent="0.2">
      <c r="A9" s="31" t="s">
        <v>24</v>
      </c>
      <c r="B9" s="30">
        <v>0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3" x14ac:dyDescent="0.2">
      <c r="A10" s="31" t="s">
        <v>25</v>
      </c>
      <c r="B10" s="30">
        <v>0</v>
      </c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3" x14ac:dyDescent="0.2">
      <c r="A11" s="7" t="s">
        <v>26</v>
      </c>
      <c r="B11" s="32">
        <v>0</v>
      </c>
      <c r="C11" s="32"/>
      <c r="D11" s="32"/>
      <c r="E11" s="30"/>
      <c r="F11" s="30"/>
      <c r="G11" s="32"/>
      <c r="H11" s="32"/>
      <c r="I11" s="32"/>
      <c r="J11" s="32"/>
      <c r="K11" s="32"/>
      <c r="L11" s="32"/>
      <c r="M11" s="32"/>
    </row>
    <row r="12" spans="1:13" s="22" customFormat="1" x14ac:dyDescent="0.2">
      <c r="A12" s="8" t="s">
        <v>27</v>
      </c>
      <c r="B12" s="32">
        <v>4620</v>
      </c>
      <c r="C12" s="32">
        <v>4312</v>
      </c>
      <c r="D12" s="32">
        <v>4620</v>
      </c>
      <c r="E12" s="33"/>
      <c r="F12" s="33"/>
      <c r="G12" s="33"/>
      <c r="H12" s="33"/>
      <c r="I12" s="34"/>
      <c r="J12" s="33"/>
      <c r="K12" s="33"/>
      <c r="L12" s="33"/>
      <c r="M12" s="33"/>
    </row>
    <row r="13" spans="1:13" s="20" customFormat="1" x14ac:dyDescent="0.2">
      <c r="A13" s="8" t="s">
        <v>28</v>
      </c>
      <c r="B13" s="32">
        <v>0</v>
      </c>
      <c r="C13" s="32"/>
      <c r="D13" s="32"/>
      <c r="E13" s="30"/>
      <c r="F13" s="30"/>
      <c r="G13" s="33"/>
      <c r="H13" s="33"/>
      <c r="I13" s="33"/>
      <c r="J13" s="33"/>
      <c r="K13" s="33"/>
      <c r="L13" s="33"/>
      <c r="M13" s="33"/>
    </row>
    <row r="14" spans="1:13" s="22" customFormat="1" x14ac:dyDescent="0.2">
      <c r="A14" s="8" t="s">
        <v>29</v>
      </c>
      <c r="B14" s="32">
        <v>0</v>
      </c>
      <c r="C14" s="32"/>
      <c r="D14" s="32"/>
      <c r="E14" s="30"/>
      <c r="F14" s="30"/>
      <c r="G14" s="33"/>
      <c r="H14" s="33"/>
      <c r="I14" s="33"/>
      <c r="J14" s="33"/>
      <c r="K14" s="33"/>
      <c r="L14" s="33"/>
      <c r="M14" s="33"/>
    </row>
    <row r="15" spans="1:13" s="20" customFormat="1" x14ac:dyDescent="0.2">
      <c r="A15" s="9" t="s">
        <v>30</v>
      </c>
      <c r="B15" s="32"/>
      <c r="C15" s="32"/>
      <c r="D15" s="32"/>
      <c r="E15" s="32"/>
      <c r="F15" s="30"/>
      <c r="G15" s="32"/>
      <c r="H15" s="32"/>
      <c r="I15" s="32"/>
      <c r="J15" s="32"/>
      <c r="K15" s="32"/>
      <c r="L15" s="32"/>
      <c r="M15" s="32"/>
    </row>
    <row r="16" spans="1:13" s="20" customFormat="1" x14ac:dyDescent="0.2">
      <c r="A16" s="8" t="s">
        <v>31</v>
      </c>
      <c r="B16" s="32">
        <v>0</v>
      </c>
      <c r="C16" s="32"/>
      <c r="D16" s="33"/>
      <c r="E16" s="30"/>
      <c r="F16" s="30"/>
      <c r="G16" s="33"/>
      <c r="H16" s="33"/>
      <c r="I16" s="33"/>
      <c r="J16" s="33"/>
      <c r="K16" s="33"/>
      <c r="L16" s="33"/>
      <c r="M16" s="33"/>
    </row>
    <row r="17" spans="1:13" x14ac:dyDescent="0.2">
      <c r="A17" s="8" t="s">
        <v>32</v>
      </c>
      <c r="B17" s="32">
        <v>0</v>
      </c>
      <c r="C17" s="32"/>
      <c r="D17" s="33"/>
      <c r="E17" s="30"/>
      <c r="F17" s="30"/>
      <c r="G17" s="33"/>
      <c r="H17" s="33"/>
      <c r="I17" s="33"/>
      <c r="J17" s="33"/>
      <c r="K17" s="33"/>
      <c r="L17" s="33"/>
      <c r="M17" s="33"/>
    </row>
    <row r="18" spans="1:13" ht="13.5" thickBot="1" x14ac:dyDescent="0.25">
      <c r="A18" s="14" t="s">
        <v>33</v>
      </c>
      <c r="B18" s="35">
        <v>0</v>
      </c>
      <c r="C18" s="32"/>
      <c r="D18" s="32"/>
      <c r="E18" s="32"/>
      <c r="F18" s="30"/>
      <c r="G18" s="32"/>
      <c r="H18" s="32"/>
      <c r="I18" s="32"/>
      <c r="J18" s="32"/>
      <c r="K18" s="32"/>
      <c r="L18" s="32"/>
      <c r="M18" s="32"/>
    </row>
    <row r="19" spans="1:13" ht="13.5" thickBot="1" x14ac:dyDescent="0.25">
      <c r="A19" s="27" t="s">
        <v>34</v>
      </c>
      <c r="B19" s="28">
        <f>SUM(B5:B18)</f>
        <v>4620</v>
      </c>
      <c r="C19" s="28">
        <f>SUM(C5:C18)</f>
        <v>4312</v>
      </c>
      <c r="D19" s="28">
        <f>SUM(D5:D18)</f>
        <v>4620</v>
      </c>
      <c r="E19" s="28"/>
      <c r="F19" s="28"/>
      <c r="G19" s="28"/>
      <c r="H19" s="28"/>
      <c r="I19" s="28"/>
      <c r="J19" s="28"/>
      <c r="K19" s="28"/>
      <c r="L19" s="28"/>
      <c r="M19" s="28"/>
    </row>
    <row r="20" spans="1:13" ht="13.5" thickBot="1" x14ac:dyDescent="0.25">
      <c r="A20" s="36" t="s">
        <v>14</v>
      </c>
      <c r="B20" s="29">
        <v>20</v>
      </c>
      <c r="C20" s="32"/>
      <c r="D20" s="32">
        <v>20</v>
      </c>
      <c r="E20" s="32"/>
      <c r="F20" s="32"/>
      <c r="G20" s="32"/>
      <c r="H20" s="32"/>
      <c r="I20" s="32"/>
      <c r="J20" s="32"/>
      <c r="K20" s="32"/>
      <c r="L20" s="32"/>
      <c r="M20" s="32"/>
    </row>
    <row r="21" spans="1:13" ht="13.5" thickBot="1" x14ac:dyDescent="0.25">
      <c r="A21" s="27" t="s">
        <v>15</v>
      </c>
      <c r="B21" s="28">
        <f>B19-B20</f>
        <v>4600</v>
      </c>
      <c r="C21" s="28">
        <f>C19-C20</f>
        <v>4312</v>
      </c>
      <c r="D21" s="28">
        <f>D19-D20</f>
        <v>4600</v>
      </c>
      <c r="E21" s="28"/>
      <c r="F21" s="28"/>
      <c r="G21" s="28"/>
      <c r="H21" s="28"/>
      <c r="I21" s="28"/>
      <c r="J21" s="28"/>
      <c r="K21" s="28"/>
      <c r="L21" s="28"/>
      <c r="M21" s="28"/>
    </row>
    <row r="22" spans="1:13" ht="13.5" thickBot="1" x14ac:dyDescent="0.25">
      <c r="A22" s="36" t="s">
        <v>12</v>
      </c>
      <c r="B22" s="37">
        <f>AVERAGE(B21)</f>
        <v>4600</v>
      </c>
      <c r="C22" s="37">
        <f>AVERAGE($B21:C21)</f>
        <v>4456</v>
      </c>
      <c r="D22" s="37">
        <f>AVERAGE($B21:D21)</f>
        <v>4504</v>
      </c>
      <c r="E22" s="37"/>
      <c r="F22" s="37"/>
      <c r="G22" s="37"/>
      <c r="H22" s="37"/>
      <c r="I22" s="37"/>
      <c r="J22" s="37"/>
      <c r="K22" s="37"/>
      <c r="L22" s="37"/>
      <c r="M22" s="37"/>
    </row>
    <row r="23" spans="1:13" ht="13.5" thickBot="1" x14ac:dyDescent="0.25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zoomScaleNormal="100" workbookViewId="0">
      <selection activeCell="D24" sqref="D24"/>
    </sheetView>
  </sheetViews>
  <sheetFormatPr defaultRowHeight="12.75" x14ac:dyDescent="0.2"/>
  <cols>
    <col min="1" max="1" width="60.7109375" style="21" customWidth="1"/>
    <col min="2" max="2" width="9.28515625" style="15" customWidth="1"/>
    <col min="3" max="3" width="7.5703125" style="15" customWidth="1"/>
    <col min="4" max="4" width="7.85546875" style="16" customWidth="1"/>
    <col min="5" max="5" width="8.28515625" style="16" customWidth="1"/>
    <col min="6" max="6" width="7.7109375" style="16" customWidth="1"/>
    <col min="7" max="7" width="7.85546875" style="16" customWidth="1"/>
    <col min="8" max="8" width="7.7109375" style="16" customWidth="1"/>
    <col min="9" max="10" width="8.28515625" style="16" customWidth="1"/>
    <col min="11" max="11" width="9" style="16" customWidth="1"/>
    <col min="12" max="12" width="8.42578125" style="16" customWidth="1"/>
    <col min="13" max="13" width="8.140625" style="16" customWidth="1"/>
    <col min="14" max="16384" width="9.140625" style="18"/>
  </cols>
  <sheetData>
    <row r="1" spans="1:13" s="17" customFormat="1" ht="21.75" thickBot="1" x14ac:dyDescent="0.35">
      <c r="A1" s="47" t="s">
        <v>19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9"/>
    </row>
    <row r="2" spans="1:13" ht="21.75" thickBot="1" x14ac:dyDescent="0.25">
      <c r="A2" s="47" t="s">
        <v>52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9"/>
    </row>
    <row r="3" spans="1:13" s="19" customFormat="1" ht="11.25" x14ac:dyDescent="0.2">
      <c r="A3" s="50" t="s">
        <v>0</v>
      </c>
      <c r="B3" s="52" t="s">
        <v>1</v>
      </c>
      <c r="C3" s="52" t="s">
        <v>2</v>
      </c>
      <c r="D3" s="52" t="s">
        <v>3</v>
      </c>
      <c r="E3" s="52" t="s">
        <v>4</v>
      </c>
      <c r="F3" s="52" t="s">
        <v>5</v>
      </c>
      <c r="G3" s="52" t="s">
        <v>6</v>
      </c>
      <c r="H3" s="52" t="s">
        <v>7</v>
      </c>
      <c r="I3" s="52" t="s">
        <v>16</v>
      </c>
      <c r="J3" s="52" t="s">
        <v>8</v>
      </c>
      <c r="K3" s="52" t="s">
        <v>9</v>
      </c>
      <c r="L3" s="52" t="s">
        <v>10</v>
      </c>
      <c r="M3" s="52" t="s">
        <v>11</v>
      </c>
    </row>
    <row r="4" spans="1:13" ht="11.25" x14ac:dyDescent="0.2">
      <c r="A4" s="51"/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</row>
    <row r="5" spans="1:13" x14ac:dyDescent="0.2">
      <c r="A5" s="7" t="s">
        <v>20</v>
      </c>
      <c r="B5" s="30">
        <v>0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</row>
    <row r="6" spans="1:13" x14ac:dyDescent="0.2">
      <c r="A6" s="31" t="s">
        <v>21</v>
      </c>
      <c r="B6" s="30">
        <v>0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3" x14ac:dyDescent="0.2">
      <c r="A7" s="31" t="s">
        <v>22</v>
      </c>
      <c r="B7" s="30">
        <v>0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</row>
    <row r="8" spans="1:13" x14ac:dyDescent="0.2">
      <c r="A8" s="31" t="s">
        <v>23</v>
      </c>
      <c r="B8" s="30">
        <v>0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</row>
    <row r="9" spans="1:13" x14ac:dyDescent="0.2">
      <c r="A9" s="31" t="s">
        <v>24</v>
      </c>
      <c r="B9" s="30">
        <v>0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3" x14ac:dyDescent="0.2">
      <c r="A10" s="31" t="s">
        <v>25</v>
      </c>
      <c r="B10" s="30">
        <v>149.97999999999999</v>
      </c>
      <c r="C10" s="30">
        <v>149.97999999999999</v>
      </c>
      <c r="D10" s="30">
        <v>148.55000000000001</v>
      </c>
      <c r="E10" s="30"/>
      <c r="F10" s="30"/>
      <c r="G10" s="30"/>
      <c r="H10" s="30"/>
      <c r="I10" s="30"/>
      <c r="J10" s="30"/>
      <c r="K10" s="30"/>
      <c r="L10" s="30"/>
      <c r="M10" s="30"/>
    </row>
    <row r="11" spans="1:13" x14ac:dyDescent="0.2">
      <c r="A11" s="7" t="s">
        <v>26</v>
      </c>
      <c r="B11" s="30">
        <v>0</v>
      </c>
      <c r="C11" s="30"/>
      <c r="D11" s="30"/>
      <c r="E11" s="30"/>
      <c r="F11" s="30"/>
      <c r="G11" s="32"/>
      <c r="H11" s="32"/>
      <c r="I11" s="32"/>
      <c r="J11" s="32"/>
      <c r="K11" s="32"/>
      <c r="L11" s="32"/>
      <c r="M11" s="32"/>
    </row>
    <row r="12" spans="1:13" s="22" customFormat="1" x14ac:dyDescent="0.2">
      <c r="A12" s="8" t="s">
        <v>27</v>
      </c>
      <c r="B12" s="30">
        <v>0</v>
      </c>
      <c r="C12" s="30"/>
      <c r="D12" s="30"/>
      <c r="E12" s="30"/>
      <c r="F12" s="30"/>
      <c r="G12" s="33"/>
      <c r="H12" s="33"/>
      <c r="I12" s="34"/>
      <c r="J12" s="33"/>
      <c r="K12" s="33"/>
      <c r="L12" s="33"/>
      <c r="M12" s="33"/>
    </row>
    <row r="13" spans="1:13" s="20" customFormat="1" x14ac:dyDescent="0.2">
      <c r="A13" s="8" t="s">
        <v>28</v>
      </c>
      <c r="B13" s="30">
        <v>0</v>
      </c>
      <c r="C13" s="30"/>
      <c r="D13" s="30"/>
      <c r="E13" s="30"/>
      <c r="F13" s="30"/>
      <c r="G13" s="33"/>
      <c r="H13" s="33"/>
      <c r="I13" s="33"/>
      <c r="J13" s="33"/>
      <c r="K13" s="33"/>
      <c r="L13" s="33"/>
      <c r="M13" s="33"/>
    </row>
    <row r="14" spans="1:13" s="22" customFormat="1" x14ac:dyDescent="0.2">
      <c r="A14" s="8" t="s">
        <v>29</v>
      </c>
      <c r="B14" s="30">
        <v>0</v>
      </c>
      <c r="C14" s="30"/>
      <c r="D14" s="30"/>
      <c r="E14" s="30"/>
      <c r="F14" s="30"/>
      <c r="G14" s="33"/>
      <c r="H14" s="33"/>
      <c r="I14" s="33"/>
      <c r="J14" s="33"/>
      <c r="K14" s="33"/>
      <c r="L14" s="33"/>
      <c r="M14" s="33"/>
    </row>
    <row r="15" spans="1:13" s="20" customFormat="1" x14ac:dyDescent="0.2">
      <c r="A15" s="9" t="s">
        <v>30</v>
      </c>
      <c r="B15" s="30">
        <v>0</v>
      </c>
      <c r="C15" s="30"/>
      <c r="D15" s="30"/>
      <c r="E15" s="30"/>
      <c r="F15" s="30"/>
      <c r="G15" s="32"/>
      <c r="H15" s="32"/>
      <c r="I15" s="32"/>
      <c r="J15" s="32"/>
      <c r="K15" s="32"/>
      <c r="L15" s="32"/>
      <c r="M15" s="32"/>
    </row>
    <row r="16" spans="1:13" s="20" customFormat="1" x14ac:dyDescent="0.2">
      <c r="A16" s="8" t="s">
        <v>31</v>
      </c>
      <c r="B16" s="30">
        <v>0</v>
      </c>
      <c r="C16" s="30"/>
      <c r="D16" s="30"/>
      <c r="E16" s="30"/>
      <c r="F16" s="30"/>
      <c r="G16" s="33"/>
      <c r="H16" s="33"/>
      <c r="I16" s="33"/>
      <c r="J16" s="33"/>
      <c r="K16" s="33"/>
      <c r="L16" s="33"/>
      <c r="M16" s="33"/>
    </row>
    <row r="17" spans="1:14" x14ac:dyDescent="0.2">
      <c r="A17" s="8" t="s">
        <v>32</v>
      </c>
      <c r="B17" s="30">
        <v>0</v>
      </c>
      <c r="C17" s="30"/>
      <c r="D17" s="30"/>
      <c r="E17" s="30"/>
      <c r="F17" s="30"/>
      <c r="G17" s="33"/>
      <c r="H17" s="33"/>
      <c r="I17" s="33"/>
      <c r="J17" s="33"/>
      <c r="K17" s="33"/>
      <c r="L17" s="33"/>
      <c r="M17" s="33"/>
    </row>
    <row r="18" spans="1:14" ht="13.5" thickBot="1" x14ac:dyDescent="0.25">
      <c r="A18" s="14" t="s">
        <v>33</v>
      </c>
      <c r="B18" s="45">
        <v>125</v>
      </c>
      <c r="C18" s="30"/>
      <c r="D18" s="30"/>
      <c r="E18" s="30"/>
      <c r="F18" s="30"/>
      <c r="G18" s="32"/>
      <c r="H18" s="32"/>
      <c r="I18" s="32"/>
      <c r="J18" s="32"/>
      <c r="K18" s="32"/>
      <c r="L18" s="32"/>
      <c r="M18" s="32"/>
    </row>
    <row r="19" spans="1:14" ht="13.5" thickBot="1" x14ac:dyDescent="0.25">
      <c r="A19" s="27" t="s">
        <v>34</v>
      </c>
      <c r="B19" s="46">
        <f>SUM(B5:B18)</f>
        <v>274.98</v>
      </c>
      <c r="C19" s="46">
        <f>SUM(C5:C18)</f>
        <v>149.97999999999999</v>
      </c>
      <c r="D19" s="46">
        <f>SUM(D5:D18)</f>
        <v>148.55000000000001</v>
      </c>
      <c r="E19" s="28"/>
      <c r="F19" s="28"/>
      <c r="G19" s="28"/>
      <c r="H19" s="28"/>
      <c r="I19" s="28"/>
      <c r="J19" s="28"/>
      <c r="K19" s="28"/>
      <c r="L19" s="28"/>
      <c r="M19" s="28"/>
    </row>
    <row r="20" spans="1:14" ht="13.5" thickBot="1" x14ac:dyDescent="0.25">
      <c r="A20" s="36" t="s">
        <v>14</v>
      </c>
      <c r="B20" s="29">
        <v>0</v>
      </c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</row>
    <row r="21" spans="1:14" ht="13.5" thickBot="1" x14ac:dyDescent="0.25">
      <c r="A21" s="27" t="s">
        <v>15</v>
      </c>
      <c r="B21" s="28">
        <f>B19-B20</f>
        <v>274.98</v>
      </c>
      <c r="C21" s="28">
        <f>C19-C20</f>
        <v>149.97999999999999</v>
      </c>
      <c r="D21" s="28">
        <f>D19-D20</f>
        <v>148.55000000000001</v>
      </c>
      <c r="E21" s="28"/>
      <c r="F21" s="28"/>
      <c r="G21" s="28"/>
      <c r="H21" s="28"/>
      <c r="I21" s="28"/>
      <c r="J21" s="28"/>
      <c r="K21" s="28"/>
      <c r="L21" s="28"/>
      <c r="M21" s="28"/>
    </row>
    <row r="22" spans="1:14" ht="13.5" thickBot="1" x14ac:dyDescent="0.25">
      <c r="A22" s="36" t="s">
        <v>12</v>
      </c>
      <c r="B22" s="37">
        <f>AVERAGE(B21)</f>
        <v>274.98</v>
      </c>
      <c r="C22" s="37">
        <f>AVERAGE($B21:C21)</f>
        <v>212.48000000000002</v>
      </c>
      <c r="D22" s="37">
        <f>AVERAGE($B21:D21)</f>
        <v>191.17</v>
      </c>
      <c r="E22" s="37"/>
      <c r="F22" s="37"/>
      <c r="G22" s="37"/>
      <c r="H22" s="37"/>
      <c r="I22" s="37"/>
      <c r="J22" s="37"/>
      <c r="K22" s="37"/>
      <c r="L22" s="37"/>
      <c r="M22" s="37"/>
    </row>
    <row r="23" spans="1:14" ht="13.5" thickBot="1" x14ac:dyDescent="0.25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4" ht="15" x14ac:dyDescent="0.25">
      <c r="A24"/>
      <c r="N24" s="18" t="s">
        <v>39</v>
      </c>
    </row>
    <row r="26" spans="1:14" x14ac:dyDescent="0.2">
      <c r="A26" s="21" t="s">
        <v>37</v>
      </c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39</vt:i4>
      </vt:variant>
    </vt:vector>
  </HeadingPairs>
  <TitlesOfParts>
    <vt:vector size="39" baseType="lpstr">
      <vt:lpstr>ADERALDO OLIVEIRA</vt:lpstr>
      <vt:lpstr>AERTO LUNA</vt:lpstr>
      <vt:lpstr>AIMÉE SILVA</vt:lpstr>
      <vt:lpstr>ALCIDES TEIXEIRA NETO</vt:lpstr>
      <vt:lpstr>ALINE MARIANO</vt:lpstr>
      <vt:lpstr>ALMIR FERNANDO</vt:lpstr>
      <vt:lpstr>AMARO CIPRIANO</vt:lpstr>
      <vt:lpstr>ANA LÚCIA</vt:lpstr>
      <vt:lpstr>ANDRÉ RÉGIS</vt:lpstr>
      <vt:lpstr>ANTONIO LUIZ NETO</vt:lpstr>
      <vt:lpstr>AUGUSTO CARRERAS</vt:lpstr>
      <vt:lpstr>BENJAMIN DA SAÚDE</vt:lpstr>
      <vt:lpstr>CARLOS GUEIROS</vt:lpstr>
      <vt:lpstr>CHICO KIKO</vt:lpstr>
      <vt:lpstr>DAVI MUNIZ</vt:lpstr>
      <vt:lpstr>DAIZE MICHELE</vt:lpstr>
      <vt:lpstr>EDUARDO CHERA</vt:lpstr>
      <vt:lpstr>EDUARDO MARQUES</vt:lpstr>
      <vt:lpstr>FELIPE FRANCISMAR</vt:lpstr>
      <vt:lpstr>FRED FERREIRA</vt:lpstr>
      <vt:lpstr>GILBERTO ALVES</vt:lpstr>
      <vt:lpstr>HÉLIO GUABIRARA</vt:lpstr>
      <vt:lpstr>IVAN MORAES</vt:lpstr>
      <vt:lpstr>JAYME ASFORA</vt:lpstr>
      <vt:lpstr>JAIRO BRITTO</vt:lpstr>
      <vt:lpstr>JÚNIOR BOCÃO</vt:lpstr>
      <vt:lpstr>MARCO AURÉLIO</vt:lpstr>
      <vt:lpstr>MARÍLIA ARRAES</vt:lpstr>
      <vt:lpstr>MARCOS DI BRIA</vt:lpstr>
      <vt:lpstr>NATÁLIA DE MENUDO</vt:lpstr>
      <vt:lpstr>RAFAEL ACIOLI</vt:lpstr>
      <vt:lpstr>RINALDO JÚNIOR</vt:lpstr>
      <vt:lpstr>RENATO ANTUNES</vt:lpstr>
      <vt:lpstr>RICARDO CRUZ</vt:lpstr>
      <vt:lpstr>RODRIGO COUTINHO</vt:lpstr>
      <vt:lpstr>ROGÉRIO DE LUCCA</vt:lpstr>
      <vt:lpstr>ROMERINHO JATOBÁ </vt:lpstr>
      <vt:lpstr>ROMERO ALBUQUERQUE</vt:lpstr>
      <vt:lpstr>WANDERSON SOBRAL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CCI</dc:creator>
  <cp:lastModifiedBy>USER</cp:lastModifiedBy>
  <cp:lastPrinted>2017-04-12T13:26:31Z</cp:lastPrinted>
  <dcterms:created xsi:type="dcterms:W3CDTF">2010-04-15T12:47:32Z</dcterms:created>
  <dcterms:modified xsi:type="dcterms:W3CDTF">2018-05-11T15:03:12Z</dcterms:modified>
</cp:coreProperties>
</file>