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10 Outubro 2021\"/>
    </mc:Choice>
  </mc:AlternateContent>
  <xr:revisionPtr revIDLastSave="0" documentId="8_{AE463D66-2A19-4FDC-A604-FB2E30D19105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3" l="1"/>
  <c r="K22" i="52"/>
  <c r="K22" i="47"/>
  <c r="K22" i="45"/>
  <c r="K22" i="49"/>
  <c r="K22" i="7"/>
  <c r="K7" i="7"/>
  <c r="K22" i="3"/>
  <c r="K10" i="3"/>
  <c r="K22" i="50"/>
  <c r="K22" i="19"/>
  <c r="K22" i="25"/>
  <c r="K10" i="25"/>
  <c r="K5" i="25"/>
  <c r="K22" i="15"/>
  <c r="K22" i="10"/>
  <c r="K22" i="31"/>
  <c r="K22" i="38"/>
  <c r="K22" i="51"/>
  <c r="K22" i="27"/>
  <c r="K22" i="23"/>
  <c r="K22" i="21"/>
  <c r="K22" i="5"/>
  <c r="K22" i="12"/>
  <c r="K22" i="4"/>
  <c r="K22" i="24"/>
  <c r="K22" i="33"/>
  <c r="K22" i="14"/>
  <c r="K22" i="8"/>
  <c r="K21" i="13"/>
  <c r="K22" i="13"/>
  <c r="K22" i="26"/>
  <c r="K12" i="26"/>
  <c r="K22" i="9" l="1"/>
  <c r="K22" i="20"/>
  <c r="K22" i="30"/>
  <c r="K22" i="48"/>
  <c r="K22" i="40"/>
  <c r="K22" i="2"/>
  <c r="K22" i="29"/>
  <c r="K22" i="17"/>
  <c r="K22" i="37"/>
  <c r="K22" i="35"/>
  <c r="K22" i="22"/>
  <c r="K22" i="16"/>
  <c r="K22" i="6"/>
  <c r="J22" i="3"/>
  <c r="J10" i="3"/>
  <c r="J14" i="3"/>
  <c r="J22" i="31"/>
  <c r="J22" i="47"/>
  <c r="J22" i="27"/>
  <c r="J22" i="38" l="1"/>
  <c r="J22" i="52"/>
  <c r="J22" i="51"/>
  <c r="J22" i="45"/>
  <c r="J22" i="48"/>
  <c r="J22" i="24"/>
  <c r="J22" i="40"/>
  <c r="J22" i="50"/>
  <c r="J22" i="23"/>
  <c r="J22" i="35"/>
  <c r="J22" i="49"/>
  <c r="J22" i="15"/>
  <c r="J22" i="22"/>
  <c r="J22" i="37"/>
  <c r="J22" i="19"/>
  <c r="J13" i="19"/>
  <c r="J22" i="25"/>
  <c r="J10" i="25"/>
  <c r="J5" i="25"/>
  <c r="J22" i="20"/>
  <c r="J22" i="33"/>
  <c r="J22" i="21"/>
  <c r="J22" i="14"/>
  <c r="J22" i="10"/>
  <c r="J22" i="8"/>
  <c r="J22" i="13"/>
  <c r="J22" i="9"/>
  <c r="J22" i="26"/>
  <c r="J12" i="26"/>
  <c r="J22" i="16"/>
  <c r="J22" i="7"/>
  <c r="J7" i="7"/>
  <c r="J22" i="5"/>
  <c r="J22" i="17"/>
  <c r="J22" i="30"/>
  <c r="J22" i="12"/>
  <c r="J22" i="6"/>
  <c r="J13" i="6"/>
  <c r="J22" i="4"/>
  <c r="J22" i="2"/>
  <c r="J22" i="29"/>
  <c r="I14" i="3"/>
  <c r="I15" i="4"/>
  <c r="I15" i="45" l="1"/>
  <c r="I9" i="25" l="1"/>
  <c r="I10" i="25"/>
  <c r="I5" i="25"/>
  <c r="I15" i="14"/>
  <c r="I12" i="26"/>
  <c r="I7" i="7"/>
  <c r="I13" i="6"/>
  <c r="H13" i="45"/>
  <c r="H14" i="3"/>
  <c r="H13" i="19"/>
  <c r="H10" i="25"/>
  <c r="H5" i="25"/>
  <c r="H12" i="26"/>
  <c r="H7" i="7" l="1"/>
  <c r="H13" i="6"/>
  <c r="G14" i="3"/>
  <c r="G13" i="19"/>
  <c r="G15" i="4"/>
  <c r="G10" i="25"/>
  <c r="G5" i="25"/>
  <c r="G15" i="14"/>
  <c r="G12" i="26"/>
  <c r="G7" i="7"/>
  <c r="G18" i="6" l="1"/>
  <c r="F14" i="3" l="1"/>
  <c r="F13" i="19"/>
  <c r="F10" i="25" l="1"/>
  <c r="F5" i="25"/>
  <c r="F12" i="26"/>
  <c r="F7" i="7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 s="1"/>
  <c r="D19" i="50"/>
  <c r="D21" i="50" s="1"/>
  <c r="D19" i="49"/>
  <c r="D21" i="49" s="1"/>
  <c r="D19" i="52"/>
  <c r="D21" i="52" s="1"/>
  <c r="D19" i="22"/>
  <c r="D21" i="22" s="1"/>
  <c r="D19" i="37"/>
  <c r="D21" i="37" s="1"/>
  <c r="D19" i="19"/>
  <c r="D21" i="19" s="1"/>
  <c r="D13" i="19"/>
  <c r="D10" i="25"/>
  <c r="D19" i="25" s="1"/>
  <c r="D21" i="25" s="1"/>
  <c r="D19" i="20"/>
  <c r="D21" i="20" s="1"/>
  <c r="D19" i="33"/>
  <c r="D21" i="33" s="1"/>
  <c r="D19" i="21"/>
  <c r="D21" i="21" s="1"/>
  <c r="D19" i="14"/>
  <c r="D21" i="14" s="1"/>
  <c r="D19" i="10"/>
  <c r="D21" i="10" s="1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4"/>
  <c r="D21" i="4" s="1"/>
  <c r="D19" i="2"/>
  <c r="D21" i="2" s="1"/>
  <c r="D19" i="29"/>
  <c r="D21" i="29" s="1"/>
  <c r="C15" i="15"/>
  <c r="C15" i="45"/>
  <c r="C15" i="24"/>
  <c r="C13" i="50"/>
  <c r="D19" i="6" l="1"/>
  <c r="D21" i="6" s="1"/>
  <c r="C10" i="25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J22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F21" i="7" s="1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I21" i="13" s="1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I22" i="3" l="1"/>
  <c r="H22" i="3"/>
  <c r="G22" i="3"/>
  <c r="F22" i="3"/>
  <c r="I22" i="49"/>
  <c r="H22" i="49"/>
  <c r="G22" i="49"/>
  <c r="F22" i="49"/>
  <c r="I22" i="23"/>
  <c r="H22" i="23"/>
  <c r="G22" i="23"/>
  <c r="F22" i="23"/>
  <c r="I22" i="52"/>
  <c r="H22" i="52"/>
  <c r="G22" i="52"/>
  <c r="F22" i="52"/>
  <c r="I22" i="40"/>
  <c r="H22" i="40"/>
  <c r="G22" i="40"/>
  <c r="I22" i="10"/>
  <c r="H22" i="10"/>
  <c r="G22" i="10"/>
  <c r="F22" i="10"/>
  <c r="E22" i="53"/>
  <c r="F22" i="53"/>
  <c r="G22" i="53"/>
  <c r="H22" i="53"/>
  <c r="I22" i="53"/>
  <c r="I22" i="17"/>
  <c r="H22" i="17"/>
  <c r="G22" i="17"/>
  <c r="F22" i="17"/>
  <c r="I22" i="37"/>
  <c r="H22" i="37"/>
  <c r="G22" i="37"/>
  <c r="F22" i="37"/>
  <c r="I22" i="20"/>
  <c r="H22" i="20"/>
  <c r="G22" i="20"/>
  <c r="I22" i="19"/>
  <c r="H22" i="19"/>
  <c r="G22" i="19"/>
  <c r="F22" i="19"/>
  <c r="I22" i="22"/>
  <c r="H22" i="22"/>
  <c r="G22" i="22"/>
  <c r="I22" i="27"/>
  <c r="H22" i="27"/>
  <c r="G22" i="27"/>
  <c r="F22" i="27"/>
  <c r="I22" i="31"/>
  <c r="H22" i="31"/>
  <c r="G22" i="31"/>
  <c r="F22" i="31"/>
  <c r="I22" i="14"/>
  <c r="H22" i="14"/>
  <c r="G22" i="14"/>
  <c r="F22" i="14"/>
  <c r="I22" i="13"/>
  <c r="H22" i="13"/>
  <c r="G22" i="13"/>
  <c r="F22" i="13"/>
  <c r="I22" i="21"/>
  <c r="H22" i="21"/>
  <c r="G22" i="21"/>
  <c r="F22" i="21"/>
  <c r="I22" i="33"/>
  <c r="H22" i="33"/>
  <c r="G22" i="33"/>
  <c r="F22" i="33"/>
  <c r="I22" i="8"/>
  <c r="H22" i="8"/>
  <c r="G22" i="8"/>
  <c r="F22" i="8"/>
  <c r="E22" i="47"/>
  <c r="I22" i="47"/>
  <c r="H22" i="47"/>
  <c r="G22" i="47"/>
  <c r="F22" i="47"/>
  <c r="I22" i="45"/>
  <c r="H22" i="45"/>
  <c r="G22" i="45"/>
  <c r="F22" i="45"/>
  <c r="I22" i="48"/>
  <c r="H22" i="48"/>
  <c r="G22" i="48"/>
  <c r="I22" i="51"/>
  <c r="H22" i="51"/>
  <c r="G22" i="51"/>
  <c r="F22" i="51"/>
  <c r="I22" i="2"/>
  <c r="H22" i="2"/>
  <c r="G22" i="2"/>
  <c r="I22" i="30"/>
  <c r="H22" i="30"/>
  <c r="G22" i="30"/>
  <c r="I22" i="4"/>
  <c r="H22" i="4"/>
  <c r="G22" i="4"/>
  <c r="F22" i="4"/>
  <c r="I22" i="5"/>
  <c r="H22" i="5"/>
  <c r="F22" i="5"/>
  <c r="I22" i="6"/>
  <c r="H22" i="6"/>
  <c r="G22" i="6"/>
  <c r="I22" i="7"/>
  <c r="G22" i="7"/>
  <c r="H22" i="7"/>
  <c r="F22" i="7"/>
  <c r="I22" i="12"/>
  <c r="H22" i="12"/>
  <c r="G22" i="12"/>
  <c r="F22" i="12"/>
  <c r="I22" i="26"/>
  <c r="H22" i="26"/>
  <c r="G22" i="26"/>
  <c r="F22" i="26"/>
  <c r="I22" i="35"/>
  <c r="H22" i="35"/>
  <c r="G22" i="35"/>
  <c r="I22" i="24"/>
  <c r="H22" i="24"/>
  <c r="G22" i="24"/>
  <c r="F22" i="24"/>
  <c r="I22" i="16"/>
  <c r="H22" i="16"/>
  <c r="G22" i="16"/>
  <c r="H22" i="15"/>
  <c r="G22" i="15"/>
  <c r="F22" i="15"/>
  <c r="I22" i="25"/>
  <c r="H22" i="25"/>
  <c r="G22" i="25"/>
  <c r="F22" i="25"/>
  <c r="I22" i="50"/>
  <c r="G22" i="50"/>
  <c r="F22" i="50"/>
  <c r="I22" i="9"/>
  <c r="H22" i="9"/>
  <c r="G22" i="9"/>
  <c r="I22" i="38"/>
  <c r="H22" i="38"/>
  <c r="G22" i="38"/>
  <c r="F22" i="38"/>
  <c r="I22" i="15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H22" i="29" l="1"/>
  <c r="I22" i="29"/>
  <c r="G22" i="29"/>
  <c r="F22" i="29"/>
  <c r="E22" i="29"/>
  <c r="D22" i="29"/>
  <c r="C22" i="29"/>
  <c r="B22" i="29"/>
</calcChain>
</file>

<file path=xl/sharedStrings.xml><?xml version="1.0" encoding="utf-8"?>
<sst xmlns="http://schemas.openxmlformats.org/spreadsheetml/2006/main" count="1366" uniqueCount="79">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</sst>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14" fontId="5" fillId="0" borderId="0" xfId="0" applyNumberFormat="1" applyFont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K27" sqref="K27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30272.000000000004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30272.000000000004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28772.000000000004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482.3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458.19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482.3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950.33000000000015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1323.1399999999999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1835.38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208.45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90.55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90.55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2211.8100000000004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2379.0700000000002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2440.8200000000002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97754.459999999992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95784.1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97304.459999999992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3400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3350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1300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20650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20650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19650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4498.4699999999993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3663.34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3050.81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500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940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1670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2460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161867.82</v>
      </c>
      <c r="J19" s="65">
        <f t="shared" ref="J19:K19" si="4">SUM(J5:J18)</f>
        <v>159640.39000000001</v>
      </c>
      <c r="K19" s="65">
        <f t="shared" si="4"/>
        <v>157386.32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4601.13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3380.22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4876.2699999999995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157266.69</v>
      </c>
      <c r="J21" s="65">
        <f t="shared" ref="J21:K21" si="9">J19-J20</f>
        <v>156260.17000000001</v>
      </c>
      <c r="K21" s="65">
        <f t="shared" si="9"/>
        <v>152510.05000000002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>
        <f>AVERAGE($B$21:I21)</f>
        <v>144337.58749999999</v>
      </c>
      <c r="J22" s="51">
        <f>AVERAGE($B$21:J21)</f>
        <v>145662.31888888887</v>
      </c>
      <c r="K22" s="51">
        <f>AVERAGE($B$21:K21)</f>
        <v>146347.092</v>
      </c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88" customFormat="1" ht="21.75" thickBot="1" x14ac:dyDescent="0.3">
      <c r="A2" s="100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>
        <v>129.99</v>
      </c>
      <c r="J10" s="60">
        <f>49.8+126.24</f>
        <v>176.04</v>
      </c>
      <c r="K10" s="60">
        <f>150+86.66</f>
        <v>236.66</v>
      </c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 t="shared" ref="D14:J14" si="0">2500+1000</f>
        <v>3500</v>
      </c>
      <c r="E14" s="39">
        <f t="shared" si="0"/>
        <v>3500</v>
      </c>
      <c r="F14" s="39">
        <f t="shared" si="0"/>
        <v>3500</v>
      </c>
      <c r="G14" s="39">
        <f t="shared" si="0"/>
        <v>3500</v>
      </c>
      <c r="H14" s="39">
        <f t="shared" si="0"/>
        <v>3500</v>
      </c>
      <c r="I14" s="39">
        <f t="shared" si="0"/>
        <v>3500</v>
      </c>
      <c r="J14" s="39">
        <f t="shared" si="0"/>
        <v>3500</v>
      </c>
      <c r="K14" s="39">
        <v>2500</v>
      </c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>
        <v>489.5</v>
      </c>
      <c r="J15" s="62"/>
      <c r="K15" s="62">
        <v>313</v>
      </c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>
        <v>875</v>
      </c>
      <c r="K18" s="62">
        <v>1550</v>
      </c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1">SUM(B5:B18)</f>
        <v>4564.99</v>
      </c>
      <c r="C19" s="65">
        <f t="shared" ref="C19:M19" si="2">SUM(C5:C18)</f>
        <v>4584.91</v>
      </c>
      <c r="D19" s="65">
        <f t="shared" si="2"/>
        <v>4607.59</v>
      </c>
      <c r="E19" s="65">
        <f t="shared" si="2"/>
        <v>4452.57</v>
      </c>
      <c r="F19" s="65">
        <f t="shared" si="2"/>
        <v>3795.5</v>
      </c>
      <c r="G19" s="65">
        <f t="shared" si="2"/>
        <v>4597.68</v>
      </c>
      <c r="H19" s="65">
        <f t="shared" si="2"/>
        <v>4535.1899999999996</v>
      </c>
      <c r="I19" s="65">
        <f t="shared" si="2"/>
        <v>4119.49</v>
      </c>
      <c r="J19" s="65">
        <f t="shared" si="2"/>
        <v>4551.04</v>
      </c>
      <c r="K19" s="65">
        <f t="shared" si="2"/>
        <v>4599.66</v>
      </c>
      <c r="L19" s="65">
        <f t="shared" si="2"/>
        <v>0</v>
      </c>
      <c r="M19" s="65">
        <f t="shared" si="2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3">C19-C20</f>
        <v>4584.91</v>
      </c>
      <c r="D21" s="65">
        <f t="shared" si="3"/>
        <v>4600</v>
      </c>
      <c r="E21" s="65">
        <f t="shared" si="3"/>
        <v>4452.57</v>
      </c>
      <c r="F21" s="65">
        <f t="shared" si="3"/>
        <v>3795.5</v>
      </c>
      <c r="G21" s="65">
        <f t="shared" si="3"/>
        <v>4597.68</v>
      </c>
      <c r="H21" s="65">
        <f t="shared" si="3"/>
        <v>4535.1899999999996</v>
      </c>
      <c r="I21" s="65">
        <f t="shared" si="3"/>
        <v>4119.49</v>
      </c>
      <c r="J21" s="65">
        <f t="shared" si="3"/>
        <v>4551.04</v>
      </c>
      <c r="K21" s="65">
        <f t="shared" si="3"/>
        <v>4599.66</v>
      </c>
      <c r="L21" s="65">
        <f t="shared" si="3"/>
        <v>0</v>
      </c>
      <c r="M21" s="65">
        <f t="shared" si="3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>
        <f>AVERAGE($B$21:I21)</f>
        <v>4406.2912500000002</v>
      </c>
      <c r="J22" s="51">
        <f>AVERAGE($B$21:J21)</f>
        <v>4422.3744444444446</v>
      </c>
      <c r="K22" s="51">
        <f>AVERAGE($B$21:K21)</f>
        <v>4440.1030000000001</v>
      </c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>
        <v>3600</v>
      </c>
      <c r="J5" s="60">
        <v>3600</v>
      </c>
      <c r="K5" s="60">
        <v>3600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>
        <f>120+32.11</f>
        <v>152.11000000000001</v>
      </c>
      <c r="J7" s="60">
        <f>119.53+31.87</f>
        <v>151.4</v>
      </c>
      <c r="K7" s="60">
        <f>207.59+159.38</f>
        <v>366.97</v>
      </c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>
        <v>350</v>
      </c>
      <c r="J10" s="60">
        <v>350</v>
      </c>
      <c r="K10" s="60">
        <v>350</v>
      </c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4102.1100000000006</v>
      </c>
      <c r="J19" s="65">
        <f t="shared" si="1"/>
        <v>4101.3999999999996</v>
      </c>
      <c r="K19" s="65">
        <f t="shared" si="1"/>
        <v>4316.97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>
        <v>2.36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4099.7500000000009</v>
      </c>
      <c r="J21" s="65">
        <f t="shared" si="2"/>
        <v>4101.3999999999996</v>
      </c>
      <c r="K21" s="65">
        <f t="shared" si="2"/>
        <v>4316.97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>
        <f>AVERAGE($B$21:I21)</f>
        <v>4337.5262499999999</v>
      </c>
      <c r="J22" s="51">
        <f>AVERAGE($B$21:J21)</f>
        <v>4311.29</v>
      </c>
      <c r="K22" s="51">
        <f>AVERAGE($B$21:K21)</f>
        <v>4311.8580000000002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>
        <v>5425</v>
      </c>
      <c r="J12" s="60">
        <v>5250</v>
      </c>
      <c r="K12" s="62">
        <v>5425</v>
      </c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5425</v>
      </c>
      <c r="J19" s="65">
        <f t="shared" si="1"/>
        <v>5250</v>
      </c>
      <c r="K19" s="65">
        <f t="shared" si="1"/>
        <v>5425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>
        <v>825</v>
      </c>
      <c r="J20" s="62">
        <v>650</v>
      </c>
      <c r="K20" s="62">
        <v>825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>
        <f>2170+2480</f>
        <v>4650</v>
      </c>
      <c r="J12" s="62">
        <f>2100+2400</f>
        <v>4500</v>
      </c>
      <c r="K12" s="62">
        <f>2170+2480</f>
        <v>4650</v>
      </c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>
        <f>AVERAGE($B$21:I21)</f>
        <v>4543.3474999999999</v>
      </c>
      <c r="J22" s="51">
        <f>AVERAGE($B$21:J21)</f>
        <v>4538.5311111111114</v>
      </c>
      <c r="K22" s="51">
        <f>AVERAGE($B$21:K21)</f>
        <v>4544.6779999999999</v>
      </c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26"/>
  <sheetViews>
    <sheetView zoomScaleNormal="100" workbookViewId="0">
      <selection activeCell="P19" sqref="P19:P20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>
        <v>4600</v>
      </c>
      <c r="J5" s="60">
        <v>4600</v>
      </c>
      <c r="K5" s="60">
        <v>4600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6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6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6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0</v>
      </c>
      <c r="M19" s="65">
        <f t="shared" si="1"/>
        <v>0</v>
      </c>
      <c r="P19" s="99"/>
    </row>
    <row r="20" spans="1:16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2"/>
      <c r="P20" s="99"/>
    </row>
    <row r="21" spans="1:16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ref="K21:L21" si="4">K19-K20</f>
        <v>4600</v>
      </c>
      <c r="L21" s="65">
        <f t="shared" si="4"/>
        <v>0</v>
      </c>
      <c r="M21" s="65">
        <f t="shared" si="3"/>
        <v>0</v>
      </c>
    </row>
    <row r="22" spans="1:16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6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6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6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K20" sqref="K20:K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ref="I21" si="3">I19-I20</f>
        <v>0</v>
      </c>
      <c r="J21" s="65">
        <f t="shared" si="2"/>
        <v>0</v>
      </c>
      <c r="K21" s="65">
        <f t="shared" ref="K21" si="4">K19-K20</f>
        <v>0</v>
      </c>
      <c r="L21" s="65">
        <f t="shared" ref="L21" si="5">L19-L20</f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>
        <f>AVERAGE($B$21:I21)</f>
        <v>0</v>
      </c>
      <c r="J22" s="51">
        <f>AVERAGE($B$21:J21)</f>
        <v>0</v>
      </c>
      <c r="K22" s="51">
        <f>AVERAGE($B$21:K21)</f>
        <v>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>
        <f>AVERAGE($B$21:I21)</f>
        <v>1712.5</v>
      </c>
      <c r="J22" s="51">
        <f>AVERAGE($B$21:J21)</f>
        <v>2022.2222222222222</v>
      </c>
      <c r="K22" s="51">
        <f>AVERAGE($B$21:K21)</f>
        <v>2280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39">
        <v>4300</v>
      </c>
      <c r="J14" s="39">
        <v>4300</v>
      </c>
      <c r="K14" s="39">
        <v>4300</v>
      </c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>
        <v>283.83</v>
      </c>
      <c r="J15" s="62">
        <v>192.35</v>
      </c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4583.83</v>
      </c>
      <c r="J19" s="65">
        <f t="shared" si="1"/>
        <v>4492.3500000000004</v>
      </c>
      <c r="K19" s="65">
        <f t="shared" si="1"/>
        <v>4300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4583.83</v>
      </c>
      <c r="J21" s="65">
        <f t="shared" si="3"/>
        <v>4492.3500000000004</v>
      </c>
      <c r="K21" s="65">
        <f t="shared" si="3"/>
        <v>4300</v>
      </c>
      <c r="L21" s="65"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>
        <f>AVERAGE($B$21:I21)</f>
        <v>4535.3337499999998</v>
      </c>
      <c r="J22" s="51">
        <f>AVERAGE($B$21:J21)</f>
        <v>4530.5577777777771</v>
      </c>
      <c r="K22" s="51">
        <f>AVERAGE($B$21:K21)</f>
        <v>4507.5019999999995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>
        <v>2046.9</v>
      </c>
      <c r="J5" s="60">
        <v>2046.9</v>
      </c>
      <c r="K5" s="60">
        <v>2046.9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>
        <v>210.76</v>
      </c>
      <c r="J7" s="60">
        <v>317.83999999999997</v>
      </c>
      <c r="K7" s="60">
        <v>324.10000000000002</v>
      </c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>
        <v>140</v>
      </c>
      <c r="J10" s="60">
        <v>140</v>
      </c>
      <c r="K10" s="60">
        <v>140</v>
      </c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>
        <v>1700</v>
      </c>
      <c r="J12" s="62">
        <v>1700</v>
      </c>
      <c r="K12" s="62">
        <v>1700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>
        <f>28.98+42.9</f>
        <v>71.88</v>
      </c>
      <c r="J15" s="62">
        <v>99.94</v>
      </c>
      <c r="K15" s="62">
        <v>49.98</v>
      </c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4169.54</v>
      </c>
      <c r="J19" s="65">
        <f t="shared" si="1"/>
        <v>4304.6799999999994</v>
      </c>
      <c r="K19" s="65">
        <f t="shared" si="1"/>
        <v>4260.9799999999996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4169.54</v>
      </c>
      <c r="J21" s="65">
        <f t="shared" si="3"/>
        <v>4304.6799999999994</v>
      </c>
      <c r="K21" s="65">
        <f t="shared" si="3"/>
        <v>4260.9799999999996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>
        <f>AVERAGE($B$21:I21)</f>
        <v>4160.4237499999999</v>
      </c>
      <c r="J22" s="51">
        <f>AVERAGE($B$21:J21)</f>
        <v>4176.4522222222222</v>
      </c>
      <c r="K22" s="51">
        <f>AVERAGE($B$21:K21)</f>
        <v>4184.9050000000007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>
        <v>4340</v>
      </c>
      <c r="J12" s="60">
        <v>4200</v>
      </c>
      <c r="K12" s="62">
        <v>4340</v>
      </c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4340</v>
      </c>
      <c r="J19" s="65">
        <f t="shared" si="1"/>
        <v>4200</v>
      </c>
      <c r="K19" s="65">
        <f t="shared" si="1"/>
        <v>4340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4340</v>
      </c>
      <c r="J21" s="65">
        <f t="shared" si="3"/>
        <v>4200</v>
      </c>
      <c r="K21" s="65">
        <f t="shared" si="3"/>
        <v>4340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>
        <f>AVERAGE($B$21:I21)</f>
        <v>4252.5</v>
      </c>
      <c r="J22" s="51">
        <f>AVERAGE($B$21:J21)</f>
        <v>4246.666666666667</v>
      </c>
      <c r="K22" s="51">
        <f>AVERAGE($B$21:K21)</f>
        <v>4256</v>
      </c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>
        <v>4650</v>
      </c>
      <c r="J12" s="60">
        <v>4712.3</v>
      </c>
      <c r="K12" s="62">
        <v>4200</v>
      </c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4650</v>
      </c>
      <c r="J19" s="65">
        <f t="shared" si="1"/>
        <v>4712.3</v>
      </c>
      <c r="K19" s="65">
        <f t="shared" si="1"/>
        <v>4200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>
        <v>50</v>
      </c>
      <c r="J20" s="62">
        <v>112.3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4200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>
        <f>AVERAGE($B$21:I21)</f>
        <v>4537.5</v>
      </c>
      <c r="J22" s="51">
        <f>AVERAGE($B$21:J21)</f>
        <v>4544.4444444444443</v>
      </c>
      <c r="K22" s="51">
        <f>AVERAGE($B$21:K21)</f>
        <v>4510</v>
      </c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0">
        <v>4753.2299999999996</v>
      </c>
      <c r="J12" s="60">
        <v>4599.8999999999996</v>
      </c>
      <c r="K12" s="60">
        <v>4753.2299999999996</v>
      </c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4600</v>
      </c>
      <c r="J21" s="65">
        <f t="shared" si="3"/>
        <v>4599.8999999999996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>
        <f>AVERAGE($B$21:I21)</f>
        <v>4561.6175000000003</v>
      </c>
      <c r="J22" s="51">
        <f>AVERAGE($B$21:J21)</f>
        <v>4565.8711111111115</v>
      </c>
      <c r="K22" s="51">
        <f>AVERAGE($B$21:K21)</f>
        <v>4569.2840000000006</v>
      </c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>
        <v>4650</v>
      </c>
      <c r="J12" s="60">
        <v>4500</v>
      </c>
      <c r="K12" s="62">
        <v>4650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>
        <f>AVERAGE($B$21:I21)</f>
        <v>4525</v>
      </c>
      <c r="J22" s="51">
        <f>AVERAGE($B$21:J21)</f>
        <v>4522.2222222222226</v>
      </c>
      <c r="K22" s="51">
        <f>AVERAGE($B$21:K21)</f>
        <v>4530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K22" sqref="K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 t="shared" ref="F5:K5" si="0">1614.3+3.9</f>
        <v>1618.2</v>
      </c>
      <c r="G5" s="60">
        <f t="shared" si="0"/>
        <v>1618.2</v>
      </c>
      <c r="H5" s="60">
        <f t="shared" si="0"/>
        <v>1618.2</v>
      </c>
      <c r="I5" s="60">
        <f t="shared" si="0"/>
        <v>1618.2</v>
      </c>
      <c r="J5" s="60">
        <f t="shared" si="0"/>
        <v>1618.2</v>
      </c>
      <c r="K5" s="60">
        <f t="shared" si="0"/>
        <v>1618.2</v>
      </c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>
        <v>482.3</v>
      </c>
      <c r="J6" s="60">
        <v>458.19</v>
      </c>
      <c r="K6" s="60">
        <v>482.3</v>
      </c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>
        <v>71.239999999999995</v>
      </c>
      <c r="J7" s="60">
        <v>51.92</v>
      </c>
      <c r="K7" s="60">
        <v>60.18</v>
      </c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>
        <f>90.55+117.9</f>
        <v>208.45</v>
      </c>
      <c r="J9" s="60">
        <v>90.55</v>
      </c>
      <c r="K9" s="60">
        <v>90.55</v>
      </c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>
        <f>500+249.99+249.99+427.86</f>
        <v>1427.8400000000001</v>
      </c>
      <c r="J10" s="60">
        <f>500+249.99+249.99+427.86</f>
        <v>1427.8400000000001</v>
      </c>
      <c r="K10" s="60">
        <f>500+249.99+249.99+427.86</f>
        <v>1427.8400000000001</v>
      </c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1">SUM(B5:B18)</f>
        <v>3919.63</v>
      </c>
      <c r="C19" s="65">
        <f t="shared" ref="C19:M19" si="2">SUM(C5:C18)</f>
        <v>3836.3900000000003</v>
      </c>
      <c r="D19" s="65">
        <f t="shared" ref="D19" si="3">SUM(D5:D18)</f>
        <v>3658.19</v>
      </c>
      <c r="E19" s="65">
        <f t="shared" si="2"/>
        <v>3918.63</v>
      </c>
      <c r="F19" s="65">
        <f t="shared" si="2"/>
        <v>3613.6800000000003</v>
      </c>
      <c r="G19" s="65">
        <f t="shared" si="2"/>
        <v>3640.9300000000003</v>
      </c>
      <c r="H19" s="65">
        <f t="shared" si="2"/>
        <v>3633.84</v>
      </c>
      <c r="I19" s="65">
        <f t="shared" si="2"/>
        <v>3808.0299999999997</v>
      </c>
      <c r="J19" s="65">
        <f t="shared" si="2"/>
        <v>3646.7000000000003</v>
      </c>
      <c r="K19" s="65">
        <f t="shared" si="2"/>
        <v>3679.07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4">C19-C20</f>
        <v>3836.3900000000003</v>
      </c>
      <c r="D21" s="65">
        <f t="shared" si="4"/>
        <v>3658.19</v>
      </c>
      <c r="E21" s="65">
        <f t="shared" si="4"/>
        <v>3918.63</v>
      </c>
      <c r="F21" s="65">
        <f t="shared" si="4"/>
        <v>3613.6800000000003</v>
      </c>
      <c r="G21" s="65">
        <f t="shared" si="4"/>
        <v>3640.9300000000003</v>
      </c>
      <c r="H21" s="65">
        <f t="shared" si="4"/>
        <v>3633.84</v>
      </c>
      <c r="I21" s="65">
        <f t="shared" si="4"/>
        <v>3808.0299999999997</v>
      </c>
      <c r="J21" s="65">
        <f t="shared" si="4"/>
        <v>3646.7000000000003</v>
      </c>
      <c r="K21" s="65">
        <f t="shared" si="4"/>
        <v>3679.07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>
        <f>AVERAGE($B$21:I21)</f>
        <v>3753.665</v>
      </c>
      <c r="J22" s="51">
        <f>AVERAGE($B$21:J21)</f>
        <v>3741.7799999999997</v>
      </c>
      <c r="K22" s="51">
        <f>AVERAGE($B$21:K21)</f>
        <v>3735.5089999999996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>
        <v>1300</v>
      </c>
      <c r="J5" s="60">
        <v>1300</v>
      </c>
      <c r="K5" s="60">
        <v>1300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>
        <v>92.68</v>
      </c>
      <c r="J7" s="60">
        <v>109.87</v>
      </c>
      <c r="K7" s="60">
        <v>135.44</v>
      </c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>
        <v>2015</v>
      </c>
      <c r="J12" s="62">
        <v>1950</v>
      </c>
      <c r="K12" s="62">
        <v>2015</v>
      </c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>
        <v>300</v>
      </c>
      <c r="J13" s="62">
        <f>760+40</f>
        <v>800</v>
      </c>
      <c r="K13" s="62">
        <v>1300</v>
      </c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>
        <v>109.95</v>
      </c>
      <c r="J15" s="62">
        <v>95.5</v>
      </c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3817.63</v>
      </c>
      <c r="J19" s="65">
        <f t="shared" si="1"/>
        <v>4255.37</v>
      </c>
      <c r="K19" s="65">
        <f t="shared" si="1"/>
        <v>4750.4400000000005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>
        <v>0</v>
      </c>
      <c r="J20" s="62">
        <v>0</v>
      </c>
      <c r="K20" s="62">
        <v>150.44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3817.63</v>
      </c>
      <c r="J21" s="65">
        <f t="shared" si="3"/>
        <v>4255.37</v>
      </c>
      <c r="K21" s="65">
        <f t="shared" si="3"/>
        <v>4600.0000000000009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>
        <f>AVERAGE($B$21:I21)</f>
        <v>3883.9625000000001</v>
      </c>
      <c r="J22" s="51">
        <f>AVERAGE($B$21:J21)</f>
        <v>3925.23</v>
      </c>
      <c r="K22" s="51">
        <f>AVERAGE($B$21:K21)</f>
        <v>3992.7069999999999</v>
      </c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>
        <v>3100</v>
      </c>
      <c r="J12" s="62">
        <v>3000</v>
      </c>
      <c r="K12" s="62">
        <v>3100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4900</v>
      </c>
      <c r="J19" s="65">
        <f t="shared" si="1"/>
        <v>4800</v>
      </c>
      <c r="K19" s="65">
        <f t="shared" si="1"/>
        <v>4900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>
        <v>300</v>
      </c>
      <c r="J20" s="62">
        <v>200</v>
      </c>
      <c r="K20" s="62">
        <v>300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>
        <f>AVERAGE($B$21:I21)</f>
        <v>4570.1750000000002</v>
      </c>
      <c r="J22" s="51">
        <f>AVERAGE($B$21:J21)</f>
        <v>4573.4888888888891</v>
      </c>
      <c r="K22" s="51">
        <f>AVERAGE($B$21:K21)</f>
        <v>4576.1400000000003</v>
      </c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>
        <v>5704</v>
      </c>
      <c r="J12" s="60">
        <v>5520</v>
      </c>
      <c r="K12" s="62">
        <v>5704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5704</v>
      </c>
      <c r="J19" s="65">
        <f t="shared" si="1"/>
        <v>5520</v>
      </c>
      <c r="K19" s="65">
        <f t="shared" si="1"/>
        <v>5704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>
        <v>1104</v>
      </c>
      <c r="J20" s="62">
        <v>920</v>
      </c>
      <c r="K20" s="62">
        <v>1104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>
        <v>4000</v>
      </c>
      <c r="J5" s="60">
        <v>4000</v>
      </c>
      <c r="K5" s="60">
        <v>2500</v>
      </c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>
        <v>167.34</v>
      </c>
      <c r="J7" s="60">
        <v>160.18</v>
      </c>
      <c r="K7" s="60">
        <v>166.25</v>
      </c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>
        <v>125</v>
      </c>
      <c r="K10" s="60">
        <v>125</v>
      </c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4167.34</v>
      </c>
      <c r="J19" s="65">
        <f t="shared" si="1"/>
        <v>4285.18</v>
      </c>
      <c r="K19" s="65">
        <f t="shared" si="1"/>
        <v>2791.25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1.27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4166.07</v>
      </c>
      <c r="J21" s="65">
        <f t="shared" si="2"/>
        <v>4285.18</v>
      </c>
      <c r="K21" s="65">
        <f t="shared" ref="K21:L21" si="4">K19-K20</f>
        <v>2791.25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>
        <f>AVERAGE($B$21:I21)</f>
        <v>1678.34</v>
      </c>
      <c r="J22" s="51">
        <f>AVERAGE($B$21:J21)</f>
        <v>1967.9888888888891</v>
      </c>
      <c r="K22" s="51">
        <f>AVERAGE($B$21:K21)</f>
        <v>2050.3150000000001</v>
      </c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>
        <v>2500</v>
      </c>
      <c r="J12" s="62">
        <v>2500</v>
      </c>
      <c r="K12" s="62">
        <v>2500</v>
      </c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>
        <v>596.5</v>
      </c>
      <c r="J15" s="62">
        <v>519.5</v>
      </c>
      <c r="K15" s="62">
        <v>620</v>
      </c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3096.5</v>
      </c>
      <c r="J19" s="65">
        <f t="shared" si="1"/>
        <v>3019.5</v>
      </c>
      <c r="K19" s="65">
        <f t="shared" si="1"/>
        <v>3120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3096.5</v>
      </c>
      <c r="J21" s="65">
        <f t="shared" si="3"/>
        <v>3019.5</v>
      </c>
      <c r="K21" s="65">
        <f t="shared" si="3"/>
        <v>3120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>
        <f>AVERAGE($B$21:I21)</f>
        <v>2945.5924999999997</v>
      </c>
      <c r="J22" s="51">
        <f>AVERAGE($B$21:J21)</f>
        <v>2953.804444444444</v>
      </c>
      <c r="K22" s="51">
        <f>AVERAGE($B$21:K21)</f>
        <v>2970.424</v>
      </c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39">
        <v>4800</v>
      </c>
      <c r="J12" s="39">
        <v>4800</v>
      </c>
      <c r="K12" s="39">
        <v>4800</v>
      </c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4800</v>
      </c>
      <c r="J19" s="65">
        <f t="shared" si="1"/>
        <v>4800</v>
      </c>
      <c r="K19" s="65">
        <f t="shared" si="1"/>
        <v>4800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>
        <v>200</v>
      </c>
      <c r="J20" s="62">
        <v>200</v>
      </c>
      <c r="K20" s="62">
        <v>200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>
        <v>4500</v>
      </c>
      <c r="J12" s="62">
        <v>4500</v>
      </c>
      <c r="K12" s="62">
        <v>4500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4500</v>
      </c>
      <c r="J19" s="65">
        <f t="shared" si="1"/>
        <v>4500</v>
      </c>
      <c r="K19" s="65">
        <f t="shared" si="1"/>
        <v>4500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4500</v>
      </c>
      <c r="J21" s="65">
        <f t="shared" si="3"/>
        <v>4500</v>
      </c>
      <c r="K21" s="65">
        <f t="shared" si="3"/>
        <v>4500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>
        <f>AVERAGE($B$21:I21)</f>
        <v>4500</v>
      </c>
      <c r="J22" s="51">
        <f>AVERAGE($B$21:J21)</f>
        <v>4500</v>
      </c>
      <c r="K22" s="51">
        <f>AVERAGE($B$21:K21)</f>
        <v>4500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K22" sqref="K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5" customFormat="1" ht="21.75" thickBot="1" x14ac:dyDescent="0.25">
      <c r="A2" s="100" t="s">
        <v>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>
        <v>2790</v>
      </c>
      <c r="J12" s="62">
        <v>2700</v>
      </c>
      <c r="K12" s="62">
        <v>2790</v>
      </c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4590</v>
      </c>
      <c r="J19" s="65">
        <f t="shared" si="1"/>
        <v>4500</v>
      </c>
      <c r="K19" s="65">
        <f t="shared" si="1"/>
        <v>4590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4590</v>
      </c>
      <c r="J21" s="65">
        <f t="shared" si="3"/>
        <v>4500</v>
      </c>
      <c r="K21" s="65">
        <f t="shared" si="3"/>
        <v>4590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>
        <f>AVERAGE($B$21:I21)</f>
        <v>3601.9187499999998</v>
      </c>
      <c r="J22" s="51">
        <f>AVERAGE($B$21:J21)</f>
        <v>3701.7055555555553</v>
      </c>
      <c r="K22" s="51">
        <f>AVERAGE($B$21:K21)</f>
        <v>3790.5349999999999</v>
      </c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39">
        <v>4750</v>
      </c>
      <c r="J14" s="39">
        <v>4750</v>
      </c>
      <c r="K14" s="39">
        <v>4750</v>
      </c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4750</v>
      </c>
      <c r="J19" s="65">
        <f t="shared" si="1"/>
        <v>4750</v>
      </c>
      <c r="K19" s="65">
        <f t="shared" si="1"/>
        <v>4750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59">
        <v>150</v>
      </c>
      <c r="J20" s="59">
        <v>150</v>
      </c>
      <c r="K20" s="59">
        <v>150</v>
      </c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>
        <v>1000</v>
      </c>
      <c r="J5" s="60">
        <v>1000</v>
      </c>
      <c r="K5" s="60">
        <v>1000</v>
      </c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>
        <v>55.21</v>
      </c>
      <c r="J7" s="60">
        <v>63.02</v>
      </c>
      <c r="K7" s="60">
        <v>110.16</v>
      </c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>
        <v>1637.66</v>
      </c>
      <c r="J15" s="62">
        <v>1141.93</v>
      </c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2692.87</v>
      </c>
      <c r="J19" s="65">
        <f t="shared" si="1"/>
        <v>2204.9499999999998</v>
      </c>
      <c r="K19" s="65">
        <f t="shared" si="1"/>
        <v>1110.1600000000001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10</v>
      </c>
      <c r="J20" s="62">
        <v>0</v>
      </c>
      <c r="K20" s="62">
        <v>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2682.87</v>
      </c>
      <c r="J21" s="65">
        <f t="shared" si="2"/>
        <v>2204.9499999999998</v>
      </c>
      <c r="K21" s="65">
        <f t="shared" si="2"/>
        <v>1110.1600000000001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>
        <f>AVERAGE($B$21:I21)</f>
        <v>2176.9749999999995</v>
      </c>
      <c r="J22" s="51">
        <f>AVERAGE($B$21:J21)</f>
        <v>2180.083333333333</v>
      </c>
      <c r="K22" s="51">
        <f>AVERAGE($B$21:K21)</f>
        <v>2073.0909999999994</v>
      </c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60">
        <v>2000</v>
      </c>
      <c r="K5" s="60">
        <v>2000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2000</v>
      </c>
      <c r="J19" s="65">
        <f t="shared" si="1"/>
        <v>2000</v>
      </c>
      <c r="K19" s="65">
        <f t="shared" si="1"/>
        <v>2000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2000</v>
      </c>
      <c r="J21" s="65">
        <f t="shared" si="2"/>
        <v>2000</v>
      </c>
      <c r="K21" s="65">
        <f t="shared" si="2"/>
        <v>2000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>
        <f>AVERAGE($B$21:I21)</f>
        <v>1250</v>
      </c>
      <c r="J22" s="51">
        <f>AVERAGE($B$21:J21)</f>
        <v>1333.3333333333333</v>
      </c>
      <c r="K22" s="51">
        <f>AVERAGE($B$21:K21)</f>
        <v>1400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K22" sqref="K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95" customFormat="1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>
        <v>4984</v>
      </c>
      <c r="J12" s="62">
        <v>4984</v>
      </c>
      <c r="K12" s="62">
        <v>4984</v>
      </c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4984</v>
      </c>
      <c r="J19" s="65">
        <f t="shared" si="1"/>
        <v>4984</v>
      </c>
      <c r="K19" s="65">
        <f t="shared" si="1"/>
        <v>4984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>
        <v>384</v>
      </c>
      <c r="J20" s="62">
        <v>384</v>
      </c>
      <c r="K20" s="62">
        <v>384</v>
      </c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>
        <v>3900</v>
      </c>
      <c r="J12" s="62">
        <v>3900</v>
      </c>
      <c r="K12" s="62">
        <v>3900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3900</v>
      </c>
      <c r="J19" s="65">
        <f t="shared" si="1"/>
        <v>3900</v>
      </c>
      <c r="K19" s="65">
        <f t="shared" si="1"/>
        <v>3900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3900</v>
      </c>
      <c r="J21" s="65">
        <f t="shared" si="2"/>
        <v>3900</v>
      </c>
      <c r="K21" s="65">
        <f t="shared" ref="K21" si="5">K19-K20</f>
        <v>3900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>
        <f>AVERAGE($B$21:I21)</f>
        <v>1950</v>
      </c>
      <c r="J22" s="51">
        <f>AVERAGE($B$21:J21)</f>
        <v>2166.6666666666665</v>
      </c>
      <c r="K22" s="51">
        <f>AVERAGE($B$21:K21)</f>
        <v>2340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95" customFormat="1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>
        <v>4753.2299999999996</v>
      </c>
      <c r="J12" s="62">
        <v>4599.8999999999996</v>
      </c>
      <c r="K12" s="62">
        <v>4753.2299999999996</v>
      </c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4600</v>
      </c>
      <c r="J21" s="65">
        <f t="shared" si="2"/>
        <v>4599.8999999999996</v>
      </c>
      <c r="K21" s="65">
        <f t="shared" ref="K21" si="4">K19-K20</f>
        <v>4600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>
        <f>AVERAGE($B$21:I21)</f>
        <v>4522.13</v>
      </c>
      <c r="J22" s="51">
        <f>AVERAGE($B$21:J21)</f>
        <v>4530.7711111111112</v>
      </c>
      <c r="K22" s="51">
        <f>AVERAGE($B$21:K21)</f>
        <v>4537.6940000000004</v>
      </c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4600</v>
      </c>
      <c r="J21" s="65">
        <f t="shared" si="2"/>
        <v>4500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>
        <f>AVERAGE($B$21:I21)</f>
        <v>4549.2375000000002</v>
      </c>
      <c r="J22" s="51">
        <f>AVERAGE($B$21:J21)</f>
        <v>4543.7666666666664</v>
      </c>
      <c r="K22" s="51">
        <f>AVERAGE($B$21:K21)</f>
        <v>4549.3900000000003</v>
      </c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>
        <v>3006.9</v>
      </c>
      <c r="J5" s="60">
        <v>3006.9</v>
      </c>
      <c r="K5" s="60">
        <v>3006.9</v>
      </c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0">
        <v>1900</v>
      </c>
      <c r="J12" s="60">
        <v>1900</v>
      </c>
      <c r="K12" s="60">
        <v>1900</v>
      </c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4906.8999999999996</v>
      </c>
      <c r="J19" s="65">
        <f t="shared" si="1"/>
        <v>4906.8999999999996</v>
      </c>
      <c r="K19" s="65">
        <f t="shared" si="1"/>
        <v>4906.8999999999996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>
        <v>306.89999999999998</v>
      </c>
      <c r="J20" s="62">
        <v>306.89999999999998</v>
      </c>
      <c r="K20" s="62">
        <v>306.89999999999998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>
        <f>AVERAGE($B$21:I21)</f>
        <v>4552.5874999999996</v>
      </c>
      <c r="J22" s="51">
        <f>AVERAGE($B$21:J21)</f>
        <v>4557.8555555555549</v>
      </c>
      <c r="K22" s="51">
        <f>AVERAGE($B$21:K21)</f>
        <v>4562.07</v>
      </c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>
        <v>2300</v>
      </c>
      <c r="J5" s="60">
        <v>2300</v>
      </c>
      <c r="K5" s="60">
        <v>2300</v>
      </c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>
        <v>54.98</v>
      </c>
      <c r="J7" s="60">
        <v>317.02999999999997</v>
      </c>
      <c r="K7" s="60">
        <v>375.04</v>
      </c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>
        <f>43.8+87.6</f>
        <v>131.39999999999998</v>
      </c>
      <c r="J15" s="62">
        <v>199.2</v>
      </c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>
        <v>140</v>
      </c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2626.38</v>
      </c>
      <c r="J19" s="65">
        <f t="shared" si="1"/>
        <v>2816.2299999999996</v>
      </c>
      <c r="K19" s="65">
        <f t="shared" si="1"/>
        <v>2675.04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21.9</v>
      </c>
      <c r="J20" s="62">
        <v>0</v>
      </c>
      <c r="K20" s="62">
        <v>0</v>
      </c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2604.48</v>
      </c>
      <c r="J21" s="65">
        <f t="shared" si="2"/>
        <v>2816.2299999999996</v>
      </c>
      <c r="K21" s="65">
        <f t="shared" si="2"/>
        <v>2675.04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>
        <f>AVERAGE($B$21:I21)</f>
        <v>1574.4849999999999</v>
      </c>
      <c r="J22" s="51">
        <f>AVERAGE($B$21:J21)</f>
        <v>1712.4566666666665</v>
      </c>
      <c r="K22" s="51">
        <f>AVERAGE($B$21:K21)</f>
        <v>1808.7149999999997</v>
      </c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>
        <v>4960</v>
      </c>
      <c r="J12" s="60">
        <v>4800</v>
      </c>
      <c r="K12" s="62">
        <v>4960</v>
      </c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4960</v>
      </c>
      <c r="J19" s="65">
        <f t="shared" si="1"/>
        <v>4800</v>
      </c>
      <c r="K19" s="65">
        <f t="shared" si="1"/>
        <v>4960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>
        <v>360</v>
      </c>
      <c r="J20" s="62">
        <v>200</v>
      </c>
      <c r="K20" s="62">
        <v>360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>
        <f>AVERAGE($B$21:I21)</f>
        <v>4585</v>
      </c>
      <c r="J22" s="51">
        <f>AVERAGE($B$21:J21)</f>
        <v>4586.666666666667</v>
      </c>
      <c r="K22" s="51">
        <f>AVERAGE($B$21:K21)</f>
        <v>4588</v>
      </c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>
        <v>4008</v>
      </c>
      <c r="J12" s="39">
        <v>4008</v>
      </c>
      <c r="K12" s="39">
        <v>4008</v>
      </c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>
        <f>149.5+372.5</f>
        <v>522</v>
      </c>
      <c r="J15" s="62">
        <v>314.97000000000003</v>
      </c>
      <c r="K15" s="62">
        <v>664.73</v>
      </c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4530</v>
      </c>
      <c r="J19" s="65">
        <f t="shared" si="1"/>
        <v>4322.97</v>
      </c>
      <c r="K19" s="65">
        <f t="shared" si="1"/>
        <v>4672.7299999999996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72.73</v>
      </c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4530</v>
      </c>
      <c r="J21" s="65">
        <f t="shared" si="3"/>
        <v>4322.97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>
        <f>AVERAGE($B$21:I21)</f>
        <v>4312.3162499999999</v>
      </c>
      <c r="J22" s="51">
        <f>AVERAGE($B$21:J21)</f>
        <v>4313.5</v>
      </c>
      <c r="K22" s="51">
        <f>AVERAGE($B$21:K21)</f>
        <v>4342.1499999999996</v>
      </c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>
        <v>1800</v>
      </c>
      <c r="J12" s="62">
        <v>1800</v>
      </c>
      <c r="K12" s="62">
        <v>1800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1800</v>
      </c>
      <c r="J19" s="65">
        <f t="shared" si="1"/>
        <v>1800</v>
      </c>
      <c r="K19" s="65">
        <f t="shared" si="1"/>
        <v>1800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1800</v>
      </c>
      <c r="J21" s="65">
        <f t="shared" si="2"/>
        <v>1800</v>
      </c>
      <c r="K21" s="65">
        <f t="shared" ref="K21:L21" si="5">K19-K20</f>
        <v>1800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>
        <f>AVERAGE($B$21:I21)</f>
        <v>528.75</v>
      </c>
      <c r="J22" s="51">
        <f>AVERAGE($B$21:J21)</f>
        <v>670</v>
      </c>
      <c r="K22" s="51">
        <f>AVERAGE($B$21:K21)</f>
        <v>783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K15" sqref="K15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89" customFormat="1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88" customFormat="1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>
        <v>163.98</v>
      </c>
      <c r="J10" s="60">
        <v>160.19</v>
      </c>
      <c r="K10" s="60">
        <v>161.32</v>
      </c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>
        <f>3020+80</f>
        <v>3100</v>
      </c>
      <c r="J13" s="62">
        <f>2430+120</f>
        <v>2550</v>
      </c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>
        <v>557.25</v>
      </c>
      <c r="J15" s="62">
        <v>1099.95</v>
      </c>
      <c r="K15" s="62">
        <v>1362.7</v>
      </c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>
        <v>800</v>
      </c>
      <c r="J18" s="62">
        <v>795</v>
      </c>
      <c r="K18" s="62">
        <v>910</v>
      </c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4621.2299999999996</v>
      </c>
      <c r="J19" s="65">
        <f t="shared" si="2"/>
        <v>4605.1400000000003</v>
      </c>
      <c r="K19" s="65">
        <f t="shared" si="2"/>
        <v>2434.02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>
        <v>21.23</v>
      </c>
      <c r="J20" s="62">
        <v>5.14</v>
      </c>
      <c r="K20" s="62">
        <v>0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4600</v>
      </c>
      <c r="J21" s="65">
        <f t="shared" si="4"/>
        <v>4600</v>
      </c>
      <c r="K21" s="65">
        <f t="shared" si="4"/>
        <v>2434.02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>
        <f>AVERAGE($B$21:I21)</f>
        <v>3837.3250000000003</v>
      </c>
      <c r="J22" s="51">
        <f>AVERAGE($B$21:J21)</f>
        <v>3922.0666666666675</v>
      </c>
      <c r="K22" s="51">
        <f>AVERAGE($B$21:K21)</f>
        <v>3773.2620000000002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>
        <v>4712</v>
      </c>
      <c r="J12" s="60">
        <v>4560</v>
      </c>
      <c r="K12" s="62">
        <v>4712</v>
      </c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4712</v>
      </c>
      <c r="J19" s="65">
        <f t="shared" si="1"/>
        <v>4560</v>
      </c>
      <c r="K19" s="65">
        <f t="shared" si="1"/>
        <v>4712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>
        <v>112</v>
      </c>
      <c r="J20" s="62">
        <v>0</v>
      </c>
      <c r="K20" s="62">
        <v>112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4600</v>
      </c>
      <c r="J21" s="65">
        <f t="shared" si="2"/>
        <v>4560</v>
      </c>
      <c r="K21" s="65">
        <f t="shared" si="2"/>
        <v>4600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>
        <f>AVERAGE($B$21:I21)</f>
        <v>4547</v>
      </c>
      <c r="J22" s="51">
        <f>AVERAGE($B$21:J21)</f>
        <v>4548.4444444444443</v>
      </c>
      <c r="K22" s="51">
        <f>AVERAGE($B$21:K21)</f>
        <v>4553.6000000000004</v>
      </c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5" t="s">
        <v>18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4" ht="21.75" thickBot="1" x14ac:dyDescent="0.25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7" customFormat="1" ht="11.25" x14ac:dyDescent="0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39">
        <v>4600</v>
      </c>
      <c r="J14" s="39">
        <v>4600</v>
      </c>
      <c r="K14" s="39">
        <v>4600</v>
      </c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7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>
        <v>1200</v>
      </c>
      <c r="J5" s="60">
        <v>1200</v>
      </c>
      <c r="K5" s="60">
        <v>1200</v>
      </c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>
        <v>146.01</v>
      </c>
      <c r="J7" s="60">
        <v>151.88</v>
      </c>
      <c r="K7" s="60">
        <v>297.24</v>
      </c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39">
        <v>3500</v>
      </c>
      <c r="J14" s="39">
        <v>3500</v>
      </c>
      <c r="K14" s="39">
        <v>3500</v>
      </c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4846.01</v>
      </c>
      <c r="J19" s="65">
        <f t="shared" si="1"/>
        <v>4851.88</v>
      </c>
      <c r="K19" s="65">
        <f t="shared" si="1"/>
        <v>4997.24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>
        <v>246.01</v>
      </c>
      <c r="J20" s="62">
        <v>251.88</v>
      </c>
      <c r="K20" s="62">
        <v>397.24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8" customFormat="1" ht="11.25" x14ac:dyDescent="0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>
        <v>1860</v>
      </c>
      <c r="J12" s="62">
        <v>1800</v>
      </c>
      <c r="K12" s="62">
        <v>1860</v>
      </c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>
        <v>98.5</v>
      </c>
      <c r="J15" s="62"/>
      <c r="K15" s="62">
        <v>40.4</v>
      </c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>
        <v>500</v>
      </c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2458.5</v>
      </c>
      <c r="J19" s="65">
        <f t="shared" si="1"/>
        <v>1800</v>
      </c>
      <c r="K19" s="65">
        <f t="shared" si="1"/>
        <v>1900.4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7.5</v>
      </c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2458.5</v>
      </c>
      <c r="J21" s="65">
        <f t="shared" si="2"/>
        <v>1800</v>
      </c>
      <c r="K21" s="65">
        <f t="shared" si="2"/>
        <v>1892.9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>
        <f>AVERAGE($B$21:I21)</f>
        <v>2646.0875000000001</v>
      </c>
      <c r="J22" s="51">
        <f>AVERAGE($B$21:J21)</f>
        <v>2552.077777777778</v>
      </c>
      <c r="K22" s="51">
        <f>AVERAGE($B$21:K21)</f>
        <v>2486.1600000000003</v>
      </c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2021-11-09T16:18:11Z</dcterms:modified>
</cp:coreProperties>
</file>