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J22" i="19"/>
  <c r="J13"/>
  <c r="J22" i="3"/>
  <c r="J21"/>
  <c r="J14"/>
  <c r="J22" i="15" l="1"/>
  <c r="J22" i="31"/>
  <c r="J22" i="47"/>
  <c r="J22" i="38"/>
  <c r="J22" i="51"/>
  <c r="J22" i="52"/>
  <c r="J22" i="48"/>
  <c r="J22" i="40"/>
  <c r="J7"/>
  <c r="J22" i="8"/>
  <c r="J22" i="21"/>
  <c r="J22" i="12"/>
  <c r="J22" i="6"/>
  <c r="J15"/>
  <c r="J22" i="30"/>
  <c r="J7"/>
  <c r="J6"/>
  <c r="J22" i="23"/>
  <c r="J10"/>
  <c r="J22" i="45"/>
  <c r="J22" i="24" l="1"/>
  <c r="J22" i="4"/>
  <c r="J22" i="50" l="1"/>
  <c r="J22" i="29"/>
  <c r="J22" i="26"/>
  <c r="J10"/>
  <c r="J13" i="25"/>
  <c r="J5"/>
  <c r="J10"/>
  <c r="J22" i="17"/>
  <c r="J22" i="33"/>
  <c r="J22" i="10"/>
  <c r="J22" i="2"/>
  <c r="J22" i="14"/>
  <c r="J20"/>
  <c r="J22" i="16"/>
  <c r="J22" i="22" l="1"/>
  <c r="J12"/>
  <c r="J22" i="37"/>
  <c r="J22" i="5"/>
  <c r="J12"/>
  <c r="J22" i="7"/>
  <c r="J22" i="49"/>
  <c r="J12"/>
  <c r="J22" i="27"/>
  <c r="J12"/>
  <c r="J22" i="20"/>
  <c r="J22" i="35"/>
  <c r="J5" i="53"/>
  <c r="J6"/>
  <c r="J7"/>
  <c r="J8"/>
  <c r="J9"/>
  <c r="J10"/>
  <c r="J11"/>
  <c r="J13"/>
  <c r="J14"/>
  <c r="J15"/>
  <c r="J16"/>
  <c r="J17"/>
  <c r="J18"/>
  <c r="J20"/>
  <c r="J12" l="1"/>
  <c r="J19" s="1"/>
  <c r="J21" s="1"/>
  <c r="I13" i="19"/>
  <c r="I14" i="3"/>
  <c r="I15" i="23" l="1"/>
  <c r="I10"/>
  <c r="I15" i="6" l="1"/>
  <c r="I10" i="26" l="1"/>
  <c r="I6" i="30"/>
  <c r="I7"/>
  <c r="I12" i="5" l="1"/>
  <c r="I12" i="29" l="1"/>
  <c r="I12" i="49" l="1"/>
  <c r="I12" i="22"/>
  <c r="I10" i="25"/>
  <c r="I9"/>
  <c r="I5"/>
  <c r="I12" i="12"/>
  <c r="I12" i="27" l="1"/>
  <c r="I5" i="53" l="1"/>
  <c r="I6"/>
  <c r="I7"/>
  <c r="I8"/>
  <c r="I9"/>
  <c r="I10"/>
  <c r="I11"/>
  <c r="I12"/>
  <c r="I13"/>
  <c r="I14"/>
  <c r="I15"/>
  <c r="I16"/>
  <c r="I17"/>
  <c r="I18"/>
  <c r="I20"/>
  <c r="H10" i="23"/>
  <c r="H13" i="19"/>
  <c r="H14" i="3"/>
  <c r="H6" i="30"/>
  <c r="I19" i="53" l="1"/>
  <c r="I21" s="1"/>
  <c r="H12" i="12" l="1"/>
  <c r="H10" i="25"/>
  <c r="H5"/>
  <c r="H15" i="6"/>
  <c r="H10" i="26"/>
  <c r="H12" i="29" l="1"/>
  <c r="H12" i="5" l="1"/>
  <c r="H12" i="27" l="1"/>
  <c r="H12" i="53" s="1"/>
  <c r="H12" i="22"/>
  <c r="H5" i="53"/>
  <c r="H6"/>
  <c r="H7"/>
  <c r="H8"/>
  <c r="H9"/>
  <c r="H10"/>
  <c r="H11"/>
  <c r="H13"/>
  <c r="H14"/>
  <c r="H15"/>
  <c r="H16"/>
  <c r="H17"/>
  <c r="H18"/>
  <c r="H20"/>
  <c r="G13" i="19"/>
  <c r="H19" i="53" l="1"/>
  <c r="H21" s="1"/>
  <c r="G10" i="23"/>
  <c r="G14" i="3"/>
  <c r="G6" i="30"/>
  <c r="C6"/>
  <c r="G7"/>
  <c r="F6"/>
  <c r="G10" i="26"/>
  <c r="G12" i="27" l="1"/>
  <c r="G7" i="50"/>
  <c r="G10" i="25"/>
  <c r="G5"/>
  <c r="G5" i="53" s="1"/>
  <c r="G12" i="5"/>
  <c r="G20" i="53"/>
  <c r="G18"/>
  <c r="G17"/>
  <c r="G16"/>
  <c r="G15"/>
  <c r="G14"/>
  <c r="G13"/>
  <c r="G12"/>
  <c r="G11"/>
  <c r="G9"/>
  <c r="G8"/>
  <c r="G6"/>
  <c r="G7" l="1"/>
  <c r="G10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M19"/>
  <c r="M21" s="1"/>
  <c r="L19"/>
  <c r="L21" s="1"/>
  <c r="K19"/>
  <c r="K21" s="1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4" i="53" l="1"/>
  <c r="D18"/>
  <c r="E21" i="17"/>
  <c r="D12" i="53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B6"/>
  <c r="C6"/>
  <c r="C14"/>
  <c r="E19"/>
  <c r="E21" s="1"/>
  <c r="C15" i="6"/>
  <c r="C13"/>
  <c r="C12" i="27"/>
  <c r="C20" i="16"/>
  <c r="C15" i="25"/>
  <c r="C10"/>
  <c r="C13"/>
  <c r="C5"/>
  <c r="C10" i="53" l="1"/>
  <c r="C15"/>
  <c r="C5"/>
  <c r="C13"/>
  <c r="C20"/>
  <c r="C12"/>
  <c r="C19" l="1"/>
  <c r="C21" s="1"/>
  <c r="B10" i="26"/>
  <c r="B7"/>
  <c r="B14" i="3"/>
  <c r="B10" i="23"/>
  <c r="B7"/>
  <c r="B5" i="45"/>
  <c r="B14" i="53" l="1"/>
  <c r="B5"/>
  <c r="B15" i="6"/>
  <c r="B12" i="27"/>
  <c r="B12" i="22"/>
  <c r="B10" i="25"/>
  <c r="B7"/>
  <c r="B10" i="14"/>
  <c r="B20" i="7"/>
  <c r="B12" i="5"/>
  <c r="B12" i="29"/>
  <c r="B7" i="53" l="1"/>
  <c r="B10"/>
  <c r="B12"/>
  <c r="B20"/>
  <c r="B15"/>
  <c r="M19" i="30"/>
  <c r="M21" s="1"/>
  <c r="L19"/>
  <c r="L21" s="1"/>
  <c r="K19"/>
  <c r="K21" s="1"/>
  <c r="J19"/>
  <c r="I19"/>
  <c r="H19"/>
  <c r="G19"/>
  <c r="F19"/>
  <c r="E19"/>
  <c r="D19"/>
  <c r="C19"/>
  <c r="B19"/>
  <c r="M19" i="4"/>
  <c r="M21" s="1"/>
  <c r="L19"/>
  <c r="L21" s="1"/>
  <c r="K19"/>
  <c r="K21" s="1"/>
  <c r="J19"/>
  <c r="I19"/>
  <c r="H19"/>
  <c r="G19"/>
  <c r="F19"/>
  <c r="E19"/>
  <c r="D19"/>
  <c r="C19"/>
  <c r="B19"/>
  <c r="M19" i="5"/>
  <c r="M21" s="1"/>
  <c r="L19"/>
  <c r="L21" s="1"/>
  <c r="K19"/>
  <c r="K21" s="1"/>
  <c r="J19"/>
  <c r="I19"/>
  <c r="H19"/>
  <c r="G19"/>
  <c r="F19"/>
  <c r="E19"/>
  <c r="D19"/>
  <c r="C19"/>
  <c r="B19"/>
  <c r="M19" i="6"/>
  <c r="M21" s="1"/>
  <c r="L19"/>
  <c r="L21" s="1"/>
  <c r="K19"/>
  <c r="K21" s="1"/>
  <c r="J19"/>
  <c r="I19"/>
  <c r="H19"/>
  <c r="G19"/>
  <c r="F19"/>
  <c r="E19"/>
  <c r="D19"/>
  <c r="C19"/>
  <c r="B19"/>
  <c r="M19" i="7"/>
  <c r="M21" s="1"/>
  <c r="L19"/>
  <c r="L21" s="1"/>
  <c r="K19"/>
  <c r="K21" s="1"/>
  <c r="J19"/>
  <c r="I19"/>
  <c r="H19"/>
  <c r="G19"/>
  <c r="F19"/>
  <c r="E19"/>
  <c r="D19"/>
  <c r="C19"/>
  <c r="B19"/>
  <c r="M19" i="12"/>
  <c r="M21" s="1"/>
  <c r="L19"/>
  <c r="L21" s="1"/>
  <c r="K19"/>
  <c r="K21" s="1"/>
  <c r="J19"/>
  <c r="I19"/>
  <c r="H19"/>
  <c r="G19"/>
  <c r="F19"/>
  <c r="E19"/>
  <c r="D19"/>
  <c r="C19"/>
  <c r="B19"/>
  <c r="M19" i="26"/>
  <c r="M21" s="1"/>
  <c r="L19"/>
  <c r="L21" s="1"/>
  <c r="K19"/>
  <c r="K21" s="1"/>
  <c r="J19"/>
  <c r="I19"/>
  <c r="H19"/>
  <c r="G19"/>
  <c r="F19"/>
  <c r="E19"/>
  <c r="D19"/>
  <c r="C19"/>
  <c r="B19"/>
  <c r="M19" i="9"/>
  <c r="M21" s="1"/>
  <c r="L19"/>
  <c r="L21" s="1"/>
  <c r="K19"/>
  <c r="K21" s="1"/>
  <c r="J19"/>
  <c r="J21" s="1"/>
  <c r="I19"/>
  <c r="H19"/>
  <c r="G19"/>
  <c r="F19"/>
  <c r="E19"/>
  <c r="D19"/>
  <c r="C19"/>
  <c r="B19"/>
  <c r="M19" i="10"/>
  <c r="M21" s="1"/>
  <c r="L19"/>
  <c r="L21" s="1"/>
  <c r="K19"/>
  <c r="K21" s="1"/>
  <c r="J19"/>
  <c r="I19"/>
  <c r="H19"/>
  <c r="G19"/>
  <c r="F19"/>
  <c r="E19"/>
  <c r="D19"/>
  <c r="C19"/>
  <c r="B19"/>
  <c r="M19" i="14"/>
  <c r="M21" s="1"/>
  <c r="L19"/>
  <c r="L21" s="1"/>
  <c r="K19"/>
  <c r="K21" s="1"/>
  <c r="J19"/>
  <c r="I19"/>
  <c r="H19"/>
  <c r="G19"/>
  <c r="F19"/>
  <c r="E19"/>
  <c r="D19"/>
  <c r="C19"/>
  <c r="B19"/>
  <c r="M19" i="17"/>
  <c r="M21" s="1"/>
  <c r="L19"/>
  <c r="L21" s="1"/>
  <c r="K19"/>
  <c r="K21" s="1"/>
  <c r="J19"/>
  <c r="I19"/>
  <c r="H19"/>
  <c r="G19"/>
  <c r="F19"/>
  <c r="D19"/>
  <c r="C19"/>
  <c r="B19"/>
  <c r="M19" i="3"/>
  <c r="M21" s="1"/>
  <c r="L19"/>
  <c r="L21" s="1"/>
  <c r="K19"/>
  <c r="K21" s="1"/>
  <c r="J19"/>
  <c r="I19"/>
  <c r="H19"/>
  <c r="G19"/>
  <c r="F19"/>
  <c r="E19"/>
  <c r="D19"/>
  <c r="C19"/>
  <c r="B19"/>
  <c r="M19" i="16"/>
  <c r="M21" s="1"/>
  <c r="L19"/>
  <c r="L21" s="1"/>
  <c r="K19"/>
  <c r="K21" s="1"/>
  <c r="J19"/>
  <c r="I19"/>
  <c r="H19"/>
  <c r="G19"/>
  <c r="F19"/>
  <c r="E19"/>
  <c r="D19"/>
  <c r="C19"/>
  <c r="B19"/>
  <c r="M19" i="37"/>
  <c r="M21" s="1"/>
  <c r="L19"/>
  <c r="L21" s="1"/>
  <c r="K19"/>
  <c r="K21" s="1"/>
  <c r="J19"/>
  <c r="I19"/>
  <c r="H19"/>
  <c r="G19"/>
  <c r="F19"/>
  <c r="E19"/>
  <c r="D19"/>
  <c r="C19"/>
  <c r="B19"/>
  <c r="M19" i="13"/>
  <c r="M21" s="1"/>
  <c r="L19"/>
  <c r="L21" s="1"/>
  <c r="K19"/>
  <c r="K21" s="1"/>
  <c r="J19"/>
  <c r="J21" s="1"/>
  <c r="I19"/>
  <c r="H19"/>
  <c r="G19"/>
  <c r="F19"/>
  <c r="E19"/>
  <c r="D19"/>
  <c r="C19"/>
  <c r="B19"/>
  <c r="M19" i="21"/>
  <c r="M21" s="1"/>
  <c r="L19"/>
  <c r="L21" s="1"/>
  <c r="K19"/>
  <c r="K21" s="1"/>
  <c r="J19"/>
  <c r="I19"/>
  <c r="H19"/>
  <c r="G19"/>
  <c r="F19"/>
  <c r="E19"/>
  <c r="D19"/>
  <c r="C19"/>
  <c r="B19"/>
  <c r="M19" i="33"/>
  <c r="M21" s="1"/>
  <c r="L19"/>
  <c r="L21" s="1"/>
  <c r="K19"/>
  <c r="K21" s="1"/>
  <c r="J19"/>
  <c r="I19"/>
  <c r="H19"/>
  <c r="G19"/>
  <c r="F19"/>
  <c r="E19"/>
  <c r="D19"/>
  <c r="C19"/>
  <c r="B19"/>
  <c r="M19" i="15"/>
  <c r="M21" s="1"/>
  <c r="L19"/>
  <c r="L21" s="1"/>
  <c r="K19"/>
  <c r="K21" s="1"/>
  <c r="J19"/>
  <c r="J21" s="1"/>
  <c r="I19"/>
  <c r="H19"/>
  <c r="G19"/>
  <c r="F19"/>
  <c r="E19"/>
  <c r="D19"/>
  <c r="C19"/>
  <c r="B19"/>
  <c r="M19" i="49"/>
  <c r="M21" s="1"/>
  <c r="L19"/>
  <c r="L21" s="1"/>
  <c r="K19"/>
  <c r="K21" s="1"/>
  <c r="J19"/>
  <c r="I19"/>
  <c r="H19"/>
  <c r="G19"/>
  <c r="F19"/>
  <c r="E19"/>
  <c r="D19"/>
  <c r="C19"/>
  <c r="B19"/>
  <c r="M19" i="20"/>
  <c r="M21" s="1"/>
  <c r="L19"/>
  <c r="L21" s="1"/>
  <c r="K19"/>
  <c r="K21" s="1"/>
  <c r="J19"/>
  <c r="I19"/>
  <c r="H19"/>
  <c r="G19"/>
  <c r="F19"/>
  <c r="E19"/>
  <c r="D19"/>
  <c r="C19"/>
  <c r="B19"/>
  <c r="M19" i="25"/>
  <c r="M21" s="1"/>
  <c r="L19"/>
  <c r="L21" s="1"/>
  <c r="K19"/>
  <c r="K21" s="1"/>
  <c r="J19"/>
  <c r="I19"/>
  <c r="H19"/>
  <c r="G19"/>
  <c r="F19"/>
  <c r="E19"/>
  <c r="D19"/>
  <c r="C19"/>
  <c r="B19"/>
  <c r="M19" i="19"/>
  <c r="M21" s="1"/>
  <c r="L19"/>
  <c r="L21" s="1"/>
  <c r="K19"/>
  <c r="K21" s="1"/>
  <c r="J19"/>
  <c r="I19"/>
  <c r="H19"/>
  <c r="G19"/>
  <c r="F19"/>
  <c r="E19"/>
  <c r="D19"/>
  <c r="C19"/>
  <c r="B19"/>
  <c r="M19" i="23"/>
  <c r="M21" s="1"/>
  <c r="L19"/>
  <c r="L21" s="1"/>
  <c r="K19"/>
  <c r="K21" s="1"/>
  <c r="J19"/>
  <c r="I19"/>
  <c r="H19"/>
  <c r="G19"/>
  <c r="F19"/>
  <c r="E19"/>
  <c r="D19"/>
  <c r="C19"/>
  <c r="B19"/>
  <c r="M19" i="50"/>
  <c r="M21" s="1"/>
  <c r="L19"/>
  <c r="L21" s="1"/>
  <c r="K19"/>
  <c r="K21" s="1"/>
  <c r="J19"/>
  <c r="I19"/>
  <c r="H19"/>
  <c r="G19"/>
  <c r="F19"/>
  <c r="E19"/>
  <c r="D19"/>
  <c r="C19"/>
  <c r="B19"/>
  <c r="M19" i="22"/>
  <c r="M21" s="1"/>
  <c r="L19"/>
  <c r="L21" s="1"/>
  <c r="K19"/>
  <c r="K21" s="1"/>
  <c r="J19"/>
  <c r="I19"/>
  <c r="H19"/>
  <c r="G19"/>
  <c r="F19"/>
  <c r="E19"/>
  <c r="D19"/>
  <c r="C19"/>
  <c r="B19"/>
  <c r="M19" i="52"/>
  <c r="M21" s="1"/>
  <c r="L19"/>
  <c r="L21" s="1"/>
  <c r="K19"/>
  <c r="K21" s="1"/>
  <c r="J19"/>
  <c r="I19"/>
  <c r="H19"/>
  <c r="G19"/>
  <c r="F19"/>
  <c r="E19"/>
  <c r="D19"/>
  <c r="C19"/>
  <c r="B19"/>
  <c r="M19" i="27"/>
  <c r="M21" s="1"/>
  <c r="L19"/>
  <c r="L21" s="1"/>
  <c r="K19"/>
  <c r="K21" s="1"/>
  <c r="J19"/>
  <c r="I19"/>
  <c r="H19"/>
  <c r="G19"/>
  <c r="F19"/>
  <c r="E19"/>
  <c r="D19"/>
  <c r="C19"/>
  <c r="B19"/>
  <c r="M19" i="35"/>
  <c r="M21" s="1"/>
  <c r="L19"/>
  <c r="L21" s="1"/>
  <c r="K19"/>
  <c r="K21" s="1"/>
  <c r="J19"/>
  <c r="I19"/>
  <c r="H19"/>
  <c r="G19"/>
  <c r="F19"/>
  <c r="E19"/>
  <c r="C19"/>
  <c r="B19"/>
  <c r="M19" i="8"/>
  <c r="M21" s="1"/>
  <c r="L19"/>
  <c r="L21" s="1"/>
  <c r="K19"/>
  <c r="K21" s="1"/>
  <c r="J19"/>
  <c r="I19"/>
  <c r="H19"/>
  <c r="G19"/>
  <c r="F19"/>
  <c r="E19"/>
  <c r="C19"/>
  <c r="B19"/>
  <c r="M19" i="31"/>
  <c r="M21" s="1"/>
  <c r="L19"/>
  <c r="L21" s="1"/>
  <c r="K19"/>
  <c r="K21" s="1"/>
  <c r="J19"/>
  <c r="J21" s="1"/>
  <c r="I19"/>
  <c r="H19"/>
  <c r="G19"/>
  <c r="F19"/>
  <c r="E19"/>
  <c r="D19"/>
  <c r="C19"/>
  <c r="B19"/>
  <c r="M19" i="40"/>
  <c r="M21" s="1"/>
  <c r="L19"/>
  <c r="L21" s="1"/>
  <c r="K19"/>
  <c r="K21" s="1"/>
  <c r="J19"/>
  <c r="I19"/>
  <c r="H19"/>
  <c r="G19"/>
  <c r="F19"/>
  <c r="E19"/>
  <c r="D19"/>
  <c r="C19"/>
  <c r="B19"/>
  <c r="M19" i="47"/>
  <c r="M21" s="1"/>
  <c r="L19"/>
  <c r="L21" s="1"/>
  <c r="K19"/>
  <c r="K21" s="1"/>
  <c r="J19"/>
  <c r="J21" s="1"/>
  <c r="I19"/>
  <c r="H19"/>
  <c r="G19"/>
  <c r="F19"/>
  <c r="E19"/>
  <c r="D19"/>
  <c r="C19"/>
  <c r="B19"/>
  <c r="M19" i="45"/>
  <c r="M21" s="1"/>
  <c r="L19"/>
  <c r="L21" s="1"/>
  <c r="K19"/>
  <c r="K21" s="1"/>
  <c r="J19"/>
  <c r="I19"/>
  <c r="H19"/>
  <c r="G19"/>
  <c r="F19"/>
  <c r="E19"/>
  <c r="D19"/>
  <c r="C19"/>
  <c r="B19"/>
  <c r="M19" i="38"/>
  <c r="M21" s="1"/>
  <c r="L19"/>
  <c r="L21" s="1"/>
  <c r="K19"/>
  <c r="K21" s="1"/>
  <c r="J19"/>
  <c r="J21" s="1"/>
  <c r="I19"/>
  <c r="H19"/>
  <c r="G19"/>
  <c r="F19"/>
  <c r="E19"/>
  <c r="D19"/>
  <c r="C19"/>
  <c r="B19"/>
  <c r="M19" i="24"/>
  <c r="M21" s="1"/>
  <c r="L19"/>
  <c r="L21" s="1"/>
  <c r="K19"/>
  <c r="K21" s="1"/>
  <c r="J19"/>
  <c r="I19"/>
  <c r="H19"/>
  <c r="G19"/>
  <c r="F19"/>
  <c r="E19"/>
  <c r="D19"/>
  <c r="C19"/>
  <c r="B19"/>
  <c r="M19" i="48"/>
  <c r="M21" s="1"/>
  <c r="L19"/>
  <c r="L21" s="1"/>
  <c r="K19"/>
  <c r="K21" s="1"/>
  <c r="J19"/>
  <c r="I19"/>
  <c r="H19"/>
  <c r="G19"/>
  <c r="F19"/>
  <c r="E19"/>
  <c r="D19"/>
  <c r="C19"/>
  <c r="B19"/>
  <c r="M19" i="51"/>
  <c r="M21" s="1"/>
  <c r="L19"/>
  <c r="L21" s="1"/>
  <c r="K19"/>
  <c r="K21" s="1"/>
  <c r="J19"/>
  <c r="I19"/>
  <c r="H19"/>
  <c r="G19"/>
  <c r="F19"/>
  <c r="E19"/>
  <c r="D19"/>
  <c r="C19"/>
  <c r="B19"/>
  <c r="M19" i="2"/>
  <c r="M21" s="1"/>
  <c r="L19"/>
  <c r="L21" s="1"/>
  <c r="K19"/>
  <c r="K21" s="1"/>
  <c r="J19"/>
  <c r="I19"/>
  <c r="H19"/>
  <c r="G19"/>
  <c r="F19"/>
  <c r="E19"/>
  <c r="D19"/>
  <c r="C19"/>
  <c r="B19"/>
  <c r="J21" i="19" l="1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J22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H21" i="8"/>
  <c r="G21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B22" i="53"/>
  <c r="F22"/>
  <c r="C22"/>
  <c r="E22"/>
  <c r="D22"/>
  <c r="C21" i="2"/>
  <c r="E21"/>
  <c r="C21" i="51"/>
  <c r="E21"/>
  <c r="C21" i="48"/>
  <c r="E21"/>
  <c r="B21" i="24"/>
  <c r="D21"/>
  <c r="F21"/>
  <c r="B21" i="38"/>
  <c r="I22" s="1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I22" s="1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M21" s="1"/>
  <c r="L19"/>
  <c r="L21" s="1"/>
  <c r="K19"/>
  <c r="K21" s="1"/>
  <c r="J19"/>
  <c r="I19"/>
  <c r="H19"/>
  <c r="G19"/>
  <c r="F19"/>
  <c r="E19"/>
  <c r="D19"/>
  <c r="J21" l="1"/>
  <c r="I22" i="17"/>
  <c r="H22"/>
  <c r="G22"/>
  <c r="I22" i="16"/>
  <c r="H22"/>
  <c r="G22"/>
  <c r="I22" i="37"/>
  <c r="H22"/>
  <c r="G22"/>
  <c r="G21" i="29"/>
  <c r="H22" i="3"/>
  <c r="G22"/>
  <c r="I22" i="21"/>
  <c r="H22"/>
  <c r="G22"/>
  <c r="I22" i="33"/>
  <c r="H22"/>
  <c r="G22"/>
  <c r="I22" i="15"/>
  <c r="H22"/>
  <c r="G22"/>
  <c r="E22"/>
  <c r="F22"/>
  <c r="C22" i="49"/>
  <c r="I22"/>
  <c r="H22"/>
  <c r="G22"/>
  <c r="I22" i="20"/>
  <c r="H22"/>
  <c r="I22" i="25"/>
  <c r="H22"/>
  <c r="G22"/>
  <c r="I22" i="19"/>
  <c r="H22"/>
  <c r="G22"/>
  <c r="I22" i="23"/>
  <c r="H22"/>
  <c r="G22"/>
  <c r="I22" i="50"/>
  <c r="H22"/>
  <c r="G22"/>
  <c r="I22" i="22"/>
  <c r="H22"/>
  <c r="G22"/>
  <c r="I22" i="52"/>
  <c r="H22"/>
  <c r="G22"/>
  <c r="I22" i="27"/>
  <c r="H22"/>
  <c r="G22"/>
  <c r="I22" i="8"/>
  <c r="H22"/>
  <c r="I22" i="31"/>
  <c r="G22"/>
  <c r="E22"/>
  <c r="H22"/>
  <c r="F22"/>
  <c r="D22"/>
  <c r="I22" i="40"/>
  <c r="H22"/>
  <c r="G22"/>
  <c r="H22" i="47"/>
  <c r="F22"/>
  <c r="D22"/>
  <c r="G22"/>
  <c r="E22"/>
  <c r="I22" i="45"/>
  <c r="H22"/>
  <c r="G22"/>
  <c r="I22" i="48"/>
  <c r="H22"/>
  <c r="G22"/>
  <c r="I22" i="51"/>
  <c r="H22"/>
  <c r="G22"/>
  <c r="I22" i="2"/>
  <c r="H22"/>
  <c r="G22"/>
  <c r="I22" i="30"/>
  <c r="H22"/>
  <c r="G22"/>
  <c r="I22" i="4"/>
  <c r="H22"/>
  <c r="G22"/>
  <c r="I22" i="5"/>
  <c r="H22"/>
  <c r="G22"/>
  <c r="I22" i="6"/>
  <c r="H22"/>
  <c r="G22"/>
  <c r="I22" i="7"/>
  <c r="H22"/>
  <c r="G22"/>
  <c r="I22" i="12"/>
  <c r="H22"/>
  <c r="G22"/>
  <c r="I22" i="26"/>
  <c r="H22"/>
  <c r="G22"/>
  <c r="I22" i="10"/>
  <c r="H22"/>
  <c r="G22"/>
  <c r="I22" i="14"/>
  <c r="H22"/>
  <c r="G22"/>
  <c r="I22" i="35"/>
  <c r="H22"/>
  <c r="G22"/>
  <c r="H22" i="38"/>
  <c r="F22"/>
  <c r="G22"/>
  <c r="E22"/>
  <c r="I22" i="24"/>
  <c r="H22"/>
  <c r="G22"/>
  <c r="I22" i="53"/>
  <c r="H22"/>
  <c r="G22"/>
  <c r="I22" i="3"/>
  <c r="I21" i="29"/>
  <c r="G22" i="8"/>
  <c r="H21" i="29"/>
  <c r="F22" i="24"/>
  <c r="G22" i="20"/>
  <c r="D21" i="29"/>
  <c r="C21"/>
  <c r="E21"/>
  <c r="C22" i="23"/>
  <c r="F22" i="35"/>
  <c r="D22"/>
  <c r="E22"/>
  <c r="C22"/>
  <c r="B22"/>
  <c r="C22" i="8"/>
  <c r="D22" i="38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B22" i="31"/>
  <c r="C22"/>
  <c r="E22" i="40"/>
  <c r="D22"/>
  <c r="C22"/>
  <c r="B22"/>
  <c r="B22" i="47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I22" l="1"/>
  <c r="H22"/>
  <c r="G22"/>
  <c r="F22"/>
  <c r="E22"/>
  <c r="D22"/>
  <c r="B22"/>
  <c r="C22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<sst xmlns="http://schemas.openxmlformats.org/spreadsheetml/2006/main" count="1367" uniqueCount="79">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</sst>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11" style="11" customWidth="1"/>
    <col min="4" max="10" width="11" style="12" customWidth="1"/>
    <col min="11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40">
        <f>SUM('ADERALDO OLIVEIRA'!I5+'AERTO LUNA'!I5+'AIMÉE SILVA'!I5+'ALCIDES TEIXEIRA NETO'!I5+'ALINE MARIANO'!I5+'ALMIR FERNANDO'!I5+'AMARO CIPRIANO'!I5+'ANA LÚCIA'!I5+'ANDRÉ RÉGIS'!I5+'ANTONIO LUIZ NETO'!I5+'AUGUSTO CARRERAS'!I5+'BENJAMIN DA SAÚDE'!I5+'CHICO KIKO'!I5+'DAIZE MICHELE'!I5+'DAVI MUNIZ'!I5+'EDUARDO CHERA'!I5+'EDUARDO MARQUES'!I5+'FELIPE FRANCISMAR'!I5+'FRED FERREIRA'!I5+'GILBERTO ALVES'!I5+'GORETTI QUEIROZ'!I5+'HÉLIO GUABIRARA'!I5+'IVAN MORAES'!I5+'JAIRO BRITTO'!I5+'JAYME ASFORA'!I5+'JOÃO DA COSTA'!I5+'JÚNIOR BOCÃO'!I5+'LUIZ EUSTÁQUIO'!I5+'MARCOS DI BRIA'!I5+'NATÁLIA DE MENUDO'!I5+'RAFAEL ACIOLI'!I5+'RENATO ANTUNES'!I5+'RICARDO CRUZ'!I5+'RINALDO JÚNIOR'!I5+'RODRIGO COUTINHO'!I5+'ROGÉRIO DE LUCCA'!I5+'ROMERINHO JATOBÁ '!I5+'SAMUEL SALAZAR'!I5+'WILTON BRITO'!I5)</f>
        <v>29534.03</v>
      </c>
      <c r="J5" s="40">
        <f>SUM('ADERALDO OLIVEIRA'!J5+'AERTO LUNA'!J5+'AIMÉE SILVA'!J5+'ALCIDES TEIXEIRA NETO'!J5+'ALINE MARIANO'!J5+'ALMIR FERNANDO'!J5+'AMARO CIPRIANO'!J5+'ANA LÚCIA'!J5+'ANDRÉ RÉGIS'!J5+'ANTONIO LUIZ NETO'!J5+'AUGUSTO CARRERAS'!J5+'BENJAMIN DA SAÚDE'!J5+'CHICO KIKO'!J5+'DAIZE MICHELE'!J5+'DAVI MUNIZ'!J5+'EDUARDO CHERA'!J5+'EDUARDO MARQUES'!J5+'FELIPE FRANCISMAR'!J5+'FRED FERREIRA'!J5+'GILBERTO ALVES'!J5+'GORETTI QUEIROZ'!J5+'HÉLIO GUABIRARA'!J5+'IVAN MORAES'!J5+'JAIRO BRITTO'!J5+'JAYME ASFORA'!J5+'JOÃO DA COSTA'!J5+'JÚNIOR BOCÃO'!J5+'LUIZ EUSTÁQUIO'!J5+'MARCOS DI BRIA'!J5+'NATÁLIA DE MENUDO'!J5+'RAFAEL ACIOLI'!J5+'RENATO ANTUNES'!J5+'RICARDO CRUZ'!J5+'RINALDO JÚNIOR'!J5+'RODRIGO COUTINHO'!J5+'ROGÉRIO DE LUCCA'!J5+'ROMERINHO JATOBÁ '!J5+'SAMUEL SALAZAR'!J5+'WILTON BRITO'!J5)</f>
        <v>29534.03</v>
      </c>
      <c r="K5" s="61"/>
      <c r="L5" s="61"/>
      <c r="M5" s="62"/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40">
        <f>SUM('ADERALDO OLIVEIRA'!I6+'AERTO LUNA'!I6+'AIMÉE SILVA'!I6+'ALCIDES TEIXEIRA NETO'!I6+'ALINE MARIANO'!I6+'ALMIR FERNANDO'!I6+'AMARO CIPRIANO'!I6+'ANA LÚCIA'!I6+'ANDRÉ RÉGIS'!I6+'ANTONIO LUIZ NETO'!I6+'AUGUSTO CARRERAS'!I6+'BENJAMIN DA SAÚDE'!I6+'CHICO KIKO'!I6+'DAIZE MICHELE'!I6+'DAVI MUNIZ'!I6+'EDUARDO CHERA'!I6+'EDUARDO MARQUES'!I6+'FELIPE FRANCISMAR'!I6+'FRED FERREIRA'!I6+'GILBERTO ALVES'!I6+'GORETTI QUEIROZ'!I6+'HÉLIO GUABIRARA'!I6+'IVAN MORAES'!I6+'JAIRO BRITTO'!I6+'JAYME ASFORA'!I6+'JOÃO DA COSTA'!I6+'JÚNIOR BOCÃO'!I6+'LUIZ EUSTÁQUIO'!I6+'MARCOS DI BRIA'!I6+'NATÁLIA DE MENUDO'!I6+'RAFAEL ACIOLI'!I6+'RENATO ANTUNES'!I6+'RICARDO CRUZ'!I6+'RINALDO JÚNIOR'!I6+'RODRIGO COUTINHO'!I6+'ROGÉRIO DE LUCCA'!I6+'ROMERINHO JATOBÁ '!I6+'SAMUEL SALAZAR'!I6+'WILTON BRITO'!I6)</f>
        <v>2814.26</v>
      </c>
      <c r="J6" s="40">
        <f>SUM('ADERALDO OLIVEIRA'!J6+'AERTO LUNA'!J6+'AIMÉE SILVA'!J6+'ALCIDES TEIXEIRA NETO'!J6+'ALINE MARIANO'!J6+'ALMIR FERNANDO'!J6+'AMARO CIPRIANO'!J6+'ANA LÚCIA'!J6+'ANDRÉ RÉGIS'!J6+'ANTONIO LUIZ NETO'!J6+'AUGUSTO CARRERAS'!J6+'BENJAMIN DA SAÚDE'!J6+'CHICO KIKO'!J6+'DAIZE MICHELE'!J6+'DAVI MUNIZ'!J6+'EDUARDO CHERA'!J6+'EDUARDO MARQUES'!J6+'FELIPE FRANCISMAR'!J6+'FRED FERREIRA'!J6+'GILBERTO ALVES'!J6+'GORETTI QUEIROZ'!J6+'HÉLIO GUABIRARA'!J6+'IVAN MORAES'!J6+'JAIRO BRITTO'!J6+'JAYME ASFORA'!J6+'JOÃO DA COSTA'!J6+'JÚNIOR BOCÃO'!J6+'LUIZ EUSTÁQUIO'!J6+'MARCOS DI BRIA'!J6+'NATÁLIA DE MENUDO'!J6+'RAFAEL ACIOLI'!J6+'RENATO ANTUNES'!J6+'RICARDO CRUZ'!J6+'RINALDO JÚNIOR'!J6+'RODRIGO COUTINHO'!J6+'ROGÉRIO DE LUCCA'!J6+'ROMERINHO JATOBÁ '!J6+'SAMUEL SALAZAR'!J6+'WILTON BRITO'!J6)</f>
        <v>3354.4500000000003</v>
      </c>
      <c r="K6" s="61"/>
      <c r="L6" s="61"/>
      <c r="M6" s="62"/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40">
        <f>SUM('ADERALDO OLIVEIRA'!I7+'AERTO LUNA'!I7+'AIMÉE SILVA'!I7+'ALCIDES TEIXEIRA NETO'!I7+'ALINE MARIANO'!I7+'ALMIR FERNANDO'!I7+'AMARO CIPRIANO'!I7+'ANA LÚCIA'!I7+'ANDRÉ RÉGIS'!I7+'ANTONIO LUIZ NETO'!I7+'AUGUSTO CARRERAS'!I7+'BENJAMIN DA SAÚDE'!I7+'CHICO KIKO'!I7+'DAIZE MICHELE'!I7+'DAVI MUNIZ'!I7+'EDUARDO CHERA'!I7+'EDUARDO MARQUES'!I7+'FELIPE FRANCISMAR'!I7+'FRED FERREIRA'!I7+'GILBERTO ALVES'!I7+'GORETTI QUEIROZ'!I7+'HÉLIO GUABIRARA'!I7+'IVAN MORAES'!I7+'JAIRO BRITTO'!I7+'JAYME ASFORA'!I7+'JOÃO DA COSTA'!I7+'JÚNIOR BOCÃO'!I7+'LUIZ EUSTÁQUIO'!I7+'MARCOS DI BRIA'!I7+'NATÁLIA DE MENUDO'!I7+'RAFAEL ACIOLI'!I7+'RENATO ANTUNES'!I7+'RICARDO CRUZ'!I7+'RINALDO JÚNIOR'!I7+'RODRIGO COUTINHO'!I7+'ROGÉRIO DE LUCCA'!I7+'ROMERINHO JATOBÁ '!I7+'SAMUEL SALAZAR'!I7+'WILTON BRITO'!I7)</f>
        <v>1634.92</v>
      </c>
      <c r="J7" s="40">
        <f>SUM('ADERALDO OLIVEIRA'!J7+'AERTO LUNA'!J7+'AIMÉE SILVA'!J7+'ALCIDES TEIXEIRA NETO'!J7+'ALINE MARIANO'!J7+'ALMIR FERNANDO'!J7+'AMARO CIPRIANO'!J7+'ANA LÚCIA'!J7+'ANDRÉ RÉGIS'!J7+'ANTONIO LUIZ NETO'!J7+'AUGUSTO CARRERAS'!J7+'BENJAMIN DA SAÚDE'!J7+'CHICO KIKO'!J7+'DAIZE MICHELE'!J7+'DAVI MUNIZ'!J7+'EDUARDO CHERA'!J7+'EDUARDO MARQUES'!J7+'FELIPE FRANCISMAR'!J7+'FRED FERREIRA'!J7+'GILBERTO ALVES'!J7+'GORETTI QUEIROZ'!J7+'HÉLIO GUABIRARA'!J7+'IVAN MORAES'!J7+'JAIRO BRITTO'!J7+'JAYME ASFORA'!J7+'JOÃO DA COSTA'!J7+'JÚNIOR BOCÃO'!J7+'LUIZ EUSTÁQUIO'!J7+'MARCOS DI BRIA'!J7+'NATÁLIA DE MENUDO'!J7+'RAFAEL ACIOLI'!J7+'RENATO ANTUNES'!J7+'RICARDO CRUZ'!J7+'RINALDO JÚNIOR'!J7+'RODRIGO COUTINHO'!J7+'ROGÉRIO DE LUCCA'!J7+'ROMERINHO JATOBÁ '!J7+'SAMUEL SALAZAR'!J7+'WILTON BRITO'!J7)</f>
        <v>1808.4700000000003</v>
      </c>
      <c r="K7" s="61"/>
      <c r="L7" s="61"/>
      <c r="M7" s="62"/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40">
        <f>SUM('ADERALDO OLIVEIRA'!I8+'AERTO LUNA'!I8+'AIMÉE SILVA'!I8+'ALCIDES TEIXEIRA NETO'!I8+'ALINE MARIANO'!I8+'ALMIR FERNANDO'!I8+'AMARO CIPRIANO'!I8+'ANA LÚCIA'!I8+'ANDRÉ RÉGIS'!I8+'ANTONIO LUIZ NETO'!I8+'AUGUSTO CARRERAS'!I8+'BENJAMIN DA SAÚDE'!I8+'CHICO KIKO'!I8+'DAIZE MICHELE'!I8+'DAVI MUNIZ'!I8+'EDUARDO CHERA'!I8+'EDUARDO MARQUES'!I8+'FELIPE FRANCISMAR'!I8+'FRED FERREIRA'!I8+'GILBERTO ALVES'!I8+'GORETTI QUEIROZ'!I8+'HÉLIO GUABIRARA'!I8+'IVAN MORAES'!I8+'JAIRO BRITTO'!I8+'JAYME ASFORA'!I8+'JOÃO DA COSTA'!I8+'JÚNIOR BOCÃO'!I8+'LUIZ EUSTÁQUIO'!I8+'MARCOS DI BRIA'!I8+'NATÁLIA DE MENUDO'!I8+'RAFAEL ACIOLI'!I8+'RENATO ANTUNES'!I8+'RICARDO CRUZ'!I8+'RINALDO JÚNIOR'!I8+'RODRIGO COUTINHO'!I8+'ROGÉRIO DE LUCCA'!I8+'ROMERINHO JATOBÁ '!I8+'SAMUEL SALAZAR'!I8+'WILTON BRITO'!I8)</f>
        <v>377.45000000000005</v>
      </c>
      <c r="J8" s="40">
        <f>SUM('ADERALDO OLIVEIRA'!J8+'AERTO LUNA'!J8+'AIMÉE SILVA'!J8+'ALCIDES TEIXEIRA NETO'!J8+'ALINE MARIANO'!J8+'ALMIR FERNANDO'!J8+'AMARO CIPRIANO'!J8+'ANA LÚCIA'!J8+'ANDRÉ RÉGIS'!J8+'ANTONIO LUIZ NETO'!J8+'AUGUSTO CARRERAS'!J8+'BENJAMIN DA SAÚDE'!J8+'CHICO KIKO'!J8+'DAIZE MICHELE'!J8+'DAVI MUNIZ'!J8+'EDUARDO CHERA'!J8+'EDUARDO MARQUES'!J8+'FELIPE FRANCISMAR'!J8+'FRED FERREIRA'!J8+'GILBERTO ALVES'!J8+'GORETTI QUEIROZ'!J8+'HÉLIO GUABIRARA'!J8+'IVAN MORAES'!J8+'JAIRO BRITTO'!J8+'JAYME ASFORA'!J8+'JOÃO DA COSTA'!J8+'JÚNIOR BOCÃO'!J8+'LUIZ EUSTÁQUIO'!J8+'MARCOS DI BRIA'!J8+'NATÁLIA DE MENUDO'!J8+'RAFAEL ACIOLI'!J8+'RENATO ANTUNES'!J8+'RICARDO CRUZ'!J8+'RINALDO JÚNIOR'!J8+'RODRIGO COUTINHO'!J8+'ROGÉRIO DE LUCCA'!J8+'ROMERINHO JATOBÁ '!J8+'SAMUEL SALAZAR'!J8+'WILTON BRITO'!J8)</f>
        <v>414.91999999999996</v>
      </c>
      <c r="K8" s="61"/>
      <c r="L8" s="61"/>
      <c r="M8" s="62"/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40">
        <f>SUM('ADERALDO OLIVEIRA'!I9+'AERTO LUNA'!I9+'AIMÉE SILVA'!I9+'ALCIDES TEIXEIRA NETO'!I9+'ALINE MARIANO'!I9+'ALMIR FERNANDO'!I9+'AMARO CIPRIANO'!I9+'ANA LÚCIA'!I9+'ANDRÉ RÉGIS'!I9+'ANTONIO LUIZ NETO'!I9+'AUGUSTO CARRERAS'!I9+'BENJAMIN DA SAÚDE'!I9+'CHICO KIKO'!I9+'DAIZE MICHELE'!I9+'DAVI MUNIZ'!I9+'EDUARDO CHERA'!I9+'EDUARDO MARQUES'!I9+'FELIPE FRANCISMAR'!I9+'FRED FERREIRA'!I9+'GILBERTO ALVES'!I9+'GORETTI QUEIROZ'!I9+'HÉLIO GUABIRARA'!I9+'IVAN MORAES'!I9+'JAIRO BRITTO'!I9+'JAYME ASFORA'!I9+'JOÃO DA COSTA'!I9+'JÚNIOR BOCÃO'!I9+'LUIZ EUSTÁQUIO'!I9+'MARCOS DI BRIA'!I9+'NATÁLIA DE MENUDO'!I9+'RAFAEL ACIOLI'!I9+'RENATO ANTUNES'!I9+'RICARDO CRUZ'!I9+'RINALDO JÚNIOR'!I9+'RODRIGO COUTINHO'!I9+'ROGÉRIO DE LUCCA'!I9+'ROMERINHO JATOBÁ '!I9+'SAMUEL SALAZAR'!I9+'WILTON BRITO'!I9)</f>
        <v>2048.94</v>
      </c>
      <c r="J9" s="40">
        <f>SUM('ADERALDO OLIVEIRA'!J9+'AERTO LUNA'!J9+'AIMÉE SILVA'!J9+'ALCIDES TEIXEIRA NETO'!J9+'ALINE MARIANO'!J9+'ALMIR FERNANDO'!J9+'AMARO CIPRIANO'!J9+'ANA LÚCIA'!J9+'ANDRÉ RÉGIS'!J9+'ANTONIO LUIZ NETO'!J9+'AUGUSTO CARRERAS'!J9+'BENJAMIN DA SAÚDE'!J9+'CHICO KIKO'!J9+'DAIZE MICHELE'!J9+'DAVI MUNIZ'!J9+'EDUARDO CHERA'!J9+'EDUARDO MARQUES'!J9+'FELIPE FRANCISMAR'!J9+'FRED FERREIRA'!J9+'GILBERTO ALVES'!J9+'GORETTI QUEIROZ'!J9+'HÉLIO GUABIRARA'!J9+'IVAN MORAES'!J9+'JAIRO BRITTO'!J9+'JAYME ASFORA'!J9+'JOÃO DA COSTA'!J9+'JÚNIOR BOCÃO'!J9+'LUIZ EUSTÁQUIO'!J9+'MARCOS DI BRIA'!J9+'NATÁLIA DE MENUDO'!J9+'RAFAEL ACIOLI'!J9+'RENATO ANTUNES'!J9+'RICARDO CRUZ'!J9+'RINALDO JÚNIOR'!J9+'RODRIGO COUTINHO'!J9+'ROGÉRIO DE LUCCA'!J9+'ROMERINHO JATOBÁ '!J9+'SAMUEL SALAZAR'!J9+'WILTON BRITO'!J9)</f>
        <v>1904.07</v>
      </c>
      <c r="K9" s="61"/>
      <c r="L9" s="61"/>
      <c r="M9" s="62"/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40">
        <f>SUM('ADERALDO OLIVEIRA'!I10+'AERTO LUNA'!I10+'AIMÉE SILVA'!I10+'ALCIDES TEIXEIRA NETO'!I10+'ALINE MARIANO'!I10+'ALMIR FERNANDO'!I10+'AMARO CIPRIANO'!I10+'ANA LÚCIA'!I10+'ANDRÉ RÉGIS'!I10+'ANTONIO LUIZ NETO'!I10+'AUGUSTO CARRERAS'!I10+'BENJAMIN DA SAÚDE'!I10+'CHICO KIKO'!I10+'DAIZE MICHELE'!I10+'DAVI MUNIZ'!I10+'EDUARDO CHERA'!I10+'EDUARDO MARQUES'!I10+'FELIPE FRANCISMAR'!I10+'FRED FERREIRA'!I10+'GILBERTO ALVES'!I10+'GORETTI QUEIROZ'!I10+'HÉLIO GUABIRARA'!I10+'IVAN MORAES'!I10+'JAIRO BRITTO'!I10+'JAYME ASFORA'!I10+'JOÃO DA COSTA'!I10+'JÚNIOR BOCÃO'!I10+'LUIZ EUSTÁQUIO'!I10+'MARCOS DI BRIA'!I10+'NATÁLIA DE MENUDO'!I10+'RAFAEL ACIOLI'!I10+'RENATO ANTUNES'!I10+'RICARDO CRUZ'!I10+'RINALDO JÚNIOR'!I10+'RODRIGO COUTINHO'!I10+'ROGÉRIO DE LUCCA'!I10+'ROMERINHO JATOBÁ '!I10+'SAMUEL SALAZAR'!I10+'WILTON BRITO'!I10)</f>
        <v>2571</v>
      </c>
      <c r="J10" s="40">
        <f>SUM('ADERALDO OLIVEIRA'!J10+'AERTO LUNA'!J10+'AIMÉE SILVA'!J10+'ALCIDES TEIXEIRA NETO'!J10+'ALINE MARIANO'!J10+'ALMIR FERNANDO'!J10+'AMARO CIPRIANO'!J10+'ANA LÚCIA'!J10+'ANDRÉ RÉGIS'!J10+'ANTONIO LUIZ NETO'!J10+'AUGUSTO CARRERAS'!J10+'BENJAMIN DA SAÚDE'!J10+'CHICO KIKO'!J10+'DAIZE MICHELE'!J10+'DAVI MUNIZ'!J10+'EDUARDO CHERA'!J10+'EDUARDO MARQUES'!J10+'FELIPE FRANCISMAR'!J10+'FRED FERREIRA'!J10+'GILBERTO ALVES'!J10+'GORETTI QUEIROZ'!J10+'HÉLIO GUABIRARA'!J10+'IVAN MORAES'!J10+'JAIRO BRITTO'!J10+'JAYME ASFORA'!J10+'JOÃO DA COSTA'!J10+'JÚNIOR BOCÃO'!J10+'LUIZ EUSTÁQUIO'!J10+'MARCOS DI BRIA'!J10+'NATÁLIA DE MENUDO'!J10+'RAFAEL ACIOLI'!J10+'RENATO ANTUNES'!J10+'RICARDO CRUZ'!J10+'RINALDO JÚNIOR'!J10+'RODRIGO COUTINHO'!J10+'ROGÉRIO DE LUCCA'!J10+'ROMERINHO JATOBÁ '!J10+'SAMUEL SALAZAR'!J10+'WILTON BRITO'!J10)</f>
        <v>2851.9100000000003</v>
      </c>
      <c r="K10" s="61"/>
      <c r="L10" s="61"/>
      <c r="M10" s="62"/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40">
        <f>SUM('ADERALDO OLIVEIRA'!I11+'AERTO LUNA'!I11+'AIMÉE SILVA'!I11+'ALCIDES TEIXEIRA NETO'!I11+'ALINE MARIANO'!I11+'ALMIR FERNANDO'!I11+'AMARO CIPRIANO'!I11+'ANA LÚCIA'!I11+'ANDRÉ RÉGIS'!I11+'ANTONIO LUIZ NETO'!I11+'AUGUSTO CARRERAS'!I11+'BENJAMIN DA SAÚDE'!I11+'CHICO KIKO'!I11+'DAIZE MICHELE'!I11+'DAVI MUNIZ'!I11+'EDUARDO CHERA'!I11+'EDUARDO MARQUES'!I11+'FELIPE FRANCISMAR'!I11+'FRED FERREIRA'!I11+'GILBERTO ALVES'!I11+'GORETTI QUEIROZ'!I11+'HÉLIO GUABIRARA'!I11+'IVAN MORAES'!I11+'JAIRO BRITTO'!I11+'JAYME ASFORA'!I11+'JOÃO DA COSTA'!I11+'JÚNIOR BOCÃO'!I11+'LUIZ EUSTÁQUIO'!I11+'MARCOS DI BRIA'!I11+'NATÁLIA DE MENUDO'!I11+'RAFAEL ACIOLI'!I11+'RENATO ANTUNES'!I11+'RICARDO CRUZ'!I11+'RINALDO JÚNIOR'!I11+'RODRIGO COUTINHO'!I11+'ROGÉRIO DE LUCCA'!I11+'ROMERINHO JATOBÁ '!I11+'SAMUEL SALAZAR'!I11+'WILTON BRITO'!I11)</f>
        <v>0</v>
      </c>
      <c r="J11" s="40">
        <f>SUM('ADERALDO OLIVEIRA'!J11+'AERTO LUNA'!J11+'AIMÉE SILVA'!J11+'ALCIDES TEIXEIRA NETO'!J11+'ALINE MARIANO'!J11+'ALMIR FERNANDO'!J11+'AMARO CIPRIANO'!J11+'ANA LÚCIA'!J11+'ANDRÉ RÉGIS'!J11+'ANTONIO LUIZ NETO'!J11+'AUGUSTO CARRERAS'!J11+'BENJAMIN DA SAÚDE'!J11+'CHICO KIKO'!J11+'DAIZE MICHELE'!J11+'DAVI MUNIZ'!J11+'EDUARDO CHERA'!J11+'EDUARDO MARQUES'!J11+'FELIPE FRANCISMAR'!J11+'FRED FERREIRA'!J11+'GILBERTO ALVES'!J11+'GORETTI QUEIROZ'!J11+'HÉLIO GUABIRARA'!J11+'IVAN MORAES'!J11+'JAIRO BRITTO'!J11+'JAYME ASFORA'!J11+'JOÃO DA COSTA'!J11+'JÚNIOR BOCÃO'!J11+'LUIZ EUSTÁQUIO'!J11+'MARCOS DI BRIA'!J11+'NATÁLIA DE MENUDO'!J11+'RAFAEL ACIOLI'!J11+'RENATO ANTUNES'!J11+'RICARDO CRUZ'!J11+'RINALDO JÚNIOR'!J11+'RODRIGO COUTINHO'!J11+'ROGÉRIO DE LUCCA'!J11+'ROMERINHO JATOBÁ '!J11+'SAMUEL SALAZAR'!J11+'WILTON BRITO'!J11)</f>
        <v>0</v>
      </c>
      <c r="K11" s="63"/>
      <c r="L11" s="63"/>
      <c r="M11" s="64"/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40">
        <f>SUM('ADERALDO OLIVEIRA'!I12+'AERTO LUNA'!I12+'AIMÉE SILVA'!I12+'ALCIDES TEIXEIRA NETO'!I12+'ALINE MARIANO'!I12+'ALMIR FERNANDO'!I12+'AMARO CIPRIANO'!I12+'ANA LÚCIA'!I12+'ANDRÉ RÉGIS'!I12+'ANTONIO LUIZ NETO'!I12+'AUGUSTO CARRERAS'!I12+'BENJAMIN DA SAÚDE'!I12+'CHICO KIKO'!I12+'DAIZE MICHELE'!I12+'DAVI MUNIZ'!I12+'EDUARDO CHERA'!I12+'EDUARDO MARQUES'!I12+'FELIPE FRANCISMAR'!I12+'FRED FERREIRA'!I12+'GILBERTO ALVES'!I12+'GORETTI QUEIROZ'!I12+'HÉLIO GUABIRARA'!I12+'IVAN MORAES'!I12+'JAIRO BRITTO'!I12+'JAYME ASFORA'!I12+'JOÃO DA COSTA'!I12+'JÚNIOR BOCÃO'!I12+'LUIZ EUSTÁQUIO'!I12+'MARCOS DI BRIA'!I12+'NATÁLIA DE MENUDO'!I12+'RAFAEL ACIOLI'!I12+'RENATO ANTUNES'!I12+'RICARDO CRUZ'!I12+'RINALDO JÚNIOR'!I12+'RODRIGO COUTINHO'!I12+'ROGÉRIO DE LUCCA'!I12+'ROMERINHO JATOBÁ '!I12+'SAMUEL SALAZAR'!I12+'WILTON BRITO'!I12)</f>
        <v>87513.5</v>
      </c>
      <c r="J12" s="40">
        <f>SUM('ADERALDO OLIVEIRA'!J12+'AERTO LUNA'!J12+'AIMÉE SILVA'!J12+'ALCIDES TEIXEIRA NETO'!J12+'ALINE MARIANO'!J12+'ALMIR FERNANDO'!J12+'AMARO CIPRIANO'!J12+'ANA LÚCIA'!J12+'ANDRÉ RÉGIS'!J12+'ANTONIO LUIZ NETO'!J12+'AUGUSTO CARRERAS'!J12+'BENJAMIN DA SAÚDE'!J12+'CHICO KIKO'!J12+'DAIZE MICHELE'!J12+'DAVI MUNIZ'!J12+'EDUARDO CHERA'!J12+'EDUARDO MARQUES'!J12+'FELIPE FRANCISMAR'!J12+'FRED FERREIRA'!J12+'GILBERTO ALVES'!J12+'GORETTI QUEIROZ'!J12+'HÉLIO GUABIRARA'!J12+'IVAN MORAES'!J12+'JAIRO BRITTO'!J12+'JAYME ASFORA'!J12+'JOÃO DA COSTA'!J12+'JÚNIOR BOCÃO'!J12+'LUIZ EUSTÁQUIO'!J12+'MARCOS DI BRIA'!J12+'NATÁLIA DE MENUDO'!J12+'RAFAEL ACIOLI'!J12+'RENATO ANTUNES'!J12+'RICARDO CRUZ'!J12+'RINALDO JÚNIOR'!J12+'RODRIGO COUTINHO'!J12+'ROGÉRIO DE LUCCA'!J12+'ROMERINHO JATOBÁ '!J12+'SAMUEL SALAZAR'!J12+'WILTON BRITO'!J12)</f>
        <v>85612</v>
      </c>
      <c r="K12" s="63"/>
      <c r="L12" s="63"/>
      <c r="M12" s="64"/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40">
        <f>SUM('ADERALDO OLIVEIRA'!I13+'AERTO LUNA'!I13+'AIMÉE SILVA'!I13+'ALCIDES TEIXEIRA NETO'!I13+'ALINE MARIANO'!I13+'ALMIR FERNANDO'!I13+'AMARO CIPRIANO'!I13+'ANA LÚCIA'!I13+'ANDRÉ RÉGIS'!I13+'ANTONIO LUIZ NETO'!I13+'AUGUSTO CARRERAS'!I13+'BENJAMIN DA SAÚDE'!I13+'CHICO KIKO'!I13+'DAIZE MICHELE'!I13+'DAVI MUNIZ'!I13+'EDUARDO CHERA'!I13+'EDUARDO MARQUES'!I13+'FELIPE FRANCISMAR'!I13+'FRED FERREIRA'!I13+'GILBERTO ALVES'!I13+'GORETTI QUEIROZ'!I13+'HÉLIO GUABIRARA'!I13+'IVAN MORAES'!I13+'JAIRO BRITTO'!I13+'JAYME ASFORA'!I13+'JOÃO DA COSTA'!I13+'JÚNIOR BOCÃO'!I13+'LUIZ EUSTÁQUIO'!I13+'MARCOS DI BRIA'!I13+'NATÁLIA DE MENUDO'!I13+'RAFAEL ACIOLI'!I13+'RENATO ANTUNES'!I13+'RICARDO CRUZ'!I13+'RINALDO JÚNIOR'!I13+'RODRIGO COUTINHO'!I13+'ROGÉRIO DE LUCCA'!I13+'ROMERINHO JATOBÁ '!I13+'SAMUEL SALAZAR'!I13+'WILTON BRITO'!I13)</f>
        <v>780</v>
      </c>
      <c r="J13" s="40">
        <f>SUM('ADERALDO OLIVEIRA'!J13+'AERTO LUNA'!J13+'AIMÉE SILVA'!J13+'ALCIDES TEIXEIRA NETO'!J13+'ALINE MARIANO'!J13+'ALMIR FERNANDO'!J13+'AMARO CIPRIANO'!J13+'ANA LÚCIA'!J13+'ANDRÉ RÉGIS'!J13+'ANTONIO LUIZ NETO'!J13+'AUGUSTO CARRERAS'!J13+'BENJAMIN DA SAÚDE'!J13+'CHICO KIKO'!J13+'DAIZE MICHELE'!J13+'DAVI MUNIZ'!J13+'EDUARDO CHERA'!J13+'EDUARDO MARQUES'!J13+'FELIPE FRANCISMAR'!J13+'FRED FERREIRA'!J13+'GILBERTO ALVES'!J13+'GORETTI QUEIROZ'!J13+'HÉLIO GUABIRARA'!J13+'IVAN MORAES'!J13+'JAIRO BRITTO'!J13+'JAYME ASFORA'!J13+'JOÃO DA COSTA'!J13+'JÚNIOR BOCÃO'!J13+'LUIZ EUSTÁQUIO'!J13+'MARCOS DI BRIA'!J13+'NATÁLIA DE MENUDO'!J13+'RAFAEL ACIOLI'!J13+'RENATO ANTUNES'!J13+'RICARDO CRUZ'!J13+'RINALDO JÚNIOR'!J13+'RODRIGO COUTINHO'!J13+'ROGÉRIO DE LUCCA'!J13+'ROMERINHO JATOBÁ '!J13+'SAMUEL SALAZAR'!J13+'WILTON BRITO'!J13)</f>
        <v>1059.99</v>
      </c>
      <c r="K13" s="63"/>
      <c r="L13" s="63"/>
      <c r="M13" s="64"/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40">
        <f>SUM('ADERALDO OLIVEIRA'!I14+'AERTO LUNA'!I14+'AIMÉE SILVA'!I14+'ALCIDES TEIXEIRA NETO'!I14+'ALINE MARIANO'!I14+'ALMIR FERNANDO'!I14+'AMARO CIPRIANO'!I14+'ANA LÚCIA'!I14+'ANDRÉ RÉGIS'!I14+'ANTONIO LUIZ NETO'!I14+'AUGUSTO CARRERAS'!I14+'BENJAMIN DA SAÚDE'!I14+'CHICO KIKO'!I14+'DAIZE MICHELE'!I14+'DAVI MUNIZ'!I14+'EDUARDO CHERA'!I14+'EDUARDO MARQUES'!I14+'FELIPE FRANCISMAR'!I14+'FRED FERREIRA'!I14+'GILBERTO ALVES'!I14+'GORETTI QUEIROZ'!I14+'HÉLIO GUABIRARA'!I14+'IVAN MORAES'!I14+'JAIRO BRITTO'!I14+'JAYME ASFORA'!I14+'JOÃO DA COSTA'!I14+'JÚNIOR BOCÃO'!I14+'LUIZ EUSTÁQUIO'!I14+'MARCOS DI BRIA'!I14+'NATÁLIA DE MENUDO'!I14+'RAFAEL ACIOLI'!I14+'RENATO ANTUNES'!I14+'RICARDO CRUZ'!I14+'RINALDO JÚNIOR'!I14+'RODRIGO COUTINHO'!I14+'ROGÉRIO DE LUCCA'!I14+'ROMERINHO JATOBÁ '!I14+'SAMUEL SALAZAR'!I14+'WILTON BRITO'!I14)</f>
        <v>14795</v>
      </c>
      <c r="J14" s="40">
        <f>SUM('ADERALDO OLIVEIRA'!J14+'AERTO LUNA'!J14+'AIMÉE SILVA'!J14+'ALCIDES TEIXEIRA NETO'!J14+'ALINE MARIANO'!J14+'ALMIR FERNANDO'!J14+'AMARO CIPRIANO'!J14+'ANA LÚCIA'!J14+'ANDRÉ RÉGIS'!J14+'ANTONIO LUIZ NETO'!J14+'AUGUSTO CARRERAS'!J14+'BENJAMIN DA SAÚDE'!J14+'CHICO KIKO'!J14+'DAIZE MICHELE'!J14+'DAVI MUNIZ'!J14+'EDUARDO CHERA'!J14+'EDUARDO MARQUES'!J14+'FELIPE FRANCISMAR'!J14+'FRED FERREIRA'!J14+'GILBERTO ALVES'!J14+'GORETTI QUEIROZ'!J14+'HÉLIO GUABIRARA'!J14+'IVAN MORAES'!J14+'JAIRO BRITTO'!J14+'JAYME ASFORA'!J14+'JOÃO DA COSTA'!J14+'JÚNIOR BOCÃO'!J14+'LUIZ EUSTÁQUIO'!J14+'MARCOS DI BRIA'!J14+'NATÁLIA DE MENUDO'!J14+'RAFAEL ACIOLI'!J14+'RENATO ANTUNES'!J14+'RICARDO CRUZ'!J14+'RINALDO JÚNIOR'!J14+'RODRIGO COUTINHO'!J14+'ROGÉRIO DE LUCCA'!J14+'ROMERINHO JATOBÁ '!J14+'SAMUEL SALAZAR'!J14+'WILTON BRITO'!J14)</f>
        <v>14795</v>
      </c>
      <c r="K14" s="63"/>
      <c r="L14" s="63"/>
      <c r="M14" s="64"/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40">
        <f>SUM('ADERALDO OLIVEIRA'!I15+'AERTO LUNA'!I15+'AIMÉE SILVA'!I15+'ALCIDES TEIXEIRA NETO'!I15+'ALINE MARIANO'!I15+'ALMIR FERNANDO'!I15+'AMARO CIPRIANO'!I15+'ANA LÚCIA'!I15+'ANDRÉ RÉGIS'!I15+'ANTONIO LUIZ NETO'!I15+'AUGUSTO CARRERAS'!I15+'BENJAMIN DA SAÚDE'!I15+'CHICO KIKO'!I15+'DAIZE MICHELE'!I15+'DAVI MUNIZ'!I15+'EDUARDO CHERA'!I15+'EDUARDO MARQUES'!I15+'FELIPE FRANCISMAR'!I15+'FRED FERREIRA'!I15+'GILBERTO ALVES'!I15+'GORETTI QUEIROZ'!I15+'HÉLIO GUABIRARA'!I15+'IVAN MORAES'!I15+'JAIRO BRITTO'!I15+'JAYME ASFORA'!I15+'JOÃO DA COSTA'!I15+'JÚNIOR BOCÃO'!I15+'LUIZ EUSTÁQUIO'!I15+'MARCOS DI BRIA'!I15+'NATÁLIA DE MENUDO'!I15+'RAFAEL ACIOLI'!I15+'RENATO ANTUNES'!I15+'RICARDO CRUZ'!I15+'RINALDO JÚNIOR'!I15+'RODRIGO COUTINHO'!I15+'ROGÉRIO DE LUCCA'!I15+'ROMERINHO JATOBÁ '!I15+'SAMUEL SALAZAR'!I15+'WILTON BRITO'!I15)</f>
        <v>2466.5</v>
      </c>
      <c r="J15" s="40">
        <f>SUM('ADERALDO OLIVEIRA'!J15+'AERTO LUNA'!J15+'AIMÉE SILVA'!J15+'ALCIDES TEIXEIRA NETO'!J15+'ALINE MARIANO'!J15+'ALMIR FERNANDO'!J15+'AMARO CIPRIANO'!J15+'ANA LÚCIA'!J15+'ANDRÉ RÉGIS'!J15+'ANTONIO LUIZ NETO'!J15+'AUGUSTO CARRERAS'!J15+'BENJAMIN DA SAÚDE'!J15+'CHICO KIKO'!J15+'DAIZE MICHELE'!J15+'DAVI MUNIZ'!J15+'EDUARDO CHERA'!J15+'EDUARDO MARQUES'!J15+'FELIPE FRANCISMAR'!J15+'FRED FERREIRA'!J15+'GILBERTO ALVES'!J15+'GORETTI QUEIROZ'!J15+'HÉLIO GUABIRARA'!J15+'IVAN MORAES'!J15+'JAIRO BRITTO'!J15+'JAYME ASFORA'!J15+'JOÃO DA COSTA'!J15+'JÚNIOR BOCÃO'!J15+'LUIZ EUSTÁQUIO'!J15+'MARCOS DI BRIA'!J15+'NATÁLIA DE MENUDO'!J15+'RAFAEL ACIOLI'!J15+'RENATO ANTUNES'!J15+'RICARDO CRUZ'!J15+'RINALDO JÚNIOR'!J15+'RODRIGO COUTINHO'!J15+'ROGÉRIO DE LUCCA'!J15+'ROMERINHO JATOBÁ '!J15+'SAMUEL SALAZAR'!J15+'WILTON BRITO'!J15)</f>
        <v>2324.6499999999996</v>
      </c>
      <c r="K15" s="63"/>
      <c r="L15" s="63"/>
      <c r="M15" s="64"/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40">
        <f>SUM('ADERALDO OLIVEIRA'!I16+'AERTO LUNA'!I16+'AIMÉE SILVA'!I16+'ALCIDES TEIXEIRA NETO'!I16+'ALINE MARIANO'!I16+'ALMIR FERNANDO'!I16+'AMARO CIPRIANO'!I16+'ANA LÚCIA'!I16+'ANDRÉ RÉGIS'!I16+'ANTONIO LUIZ NETO'!I16+'AUGUSTO CARRERAS'!I16+'BENJAMIN DA SAÚDE'!I16+'CHICO KIKO'!I16+'DAIZE MICHELE'!I16+'DAVI MUNIZ'!I16+'EDUARDO CHERA'!I16+'EDUARDO MARQUES'!I16+'FELIPE FRANCISMAR'!I16+'FRED FERREIRA'!I16+'GILBERTO ALVES'!I16+'GORETTI QUEIROZ'!I16+'HÉLIO GUABIRARA'!I16+'IVAN MORAES'!I16+'JAIRO BRITTO'!I16+'JAYME ASFORA'!I16+'JOÃO DA COSTA'!I16+'JÚNIOR BOCÃO'!I16+'LUIZ EUSTÁQUIO'!I16+'MARCOS DI BRIA'!I16+'NATÁLIA DE MENUDO'!I16+'RAFAEL ACIOLI'!I16+'RENATO ANTUNES'!I16+'RICARDO CRUZ'!I16+'RINALDO JÚNIOR'!I16+'RODRIGO COUTINHO'!I16+'ROGÉRIO DE LUCCA'!I16+'ROMERINHO JATOBÁ '!I16+'SAMUEL SALAZAR'!I16+'WILTON BRITO'!I16)</f>
        <v>0</v>
      </c>
      <c r="J16" s="40">
        <f>SUM('ADERALDO OLIVEIRA'!J16+'AERTO LUNA'!J16+'AIMÉE SILVA'!J16+'ALCIDES TEIXEIRA NETO'!J16+'ALINE MARIANO'!J16+'ALMIR FERNANDO'!J16+'AMARO CIPRIANO'!J16+'ANA LÚCIA'!J16+'ANDRÉ RÉGIS'!J16+'ANTONIO LUIZ NETO'!J16+'AUGUSTO CARRERAS'!J16+'BENJAMIN DA SAÚDE'!J16+'CHICO KIKO'!J16+'DAIZE MICHELE'!J16+'DAVI MUNIZ'!J16+'EDUARDO CHERA'!J16+'EDUARDO MARQUES'!J16+'FELIPE FRANCISMAR'!J16+'FRED FERREIRA'!J16+'GILBERTO ALVES'!J16+'GORETTI QUEIROZ'!J16+'HÉLIO GUABIRARA'!J16+'IVAN MORAES'!J16+'JAIRO BRITTO'!J16+'JAYME ASFORA'!J16+'JOÃO DA COSTA'!J16+'JÚNIOR BOCÃO'!J16+'LUIZ EUSTÁQUIO'!J16+'MARCOS DI BRIA'!J16+'NATÁLIA DE MENUDO'!J16+'RAFAEL ACIOLI'!J16+'RENATO ANTUNES'!J16+'RICARDO CRUZ'!J16+'RINALDO JÚNIOR'!J16+'RODRIGO COUTINHO'!J16+'ROGÉRIO DE LUCCA'!J16+'ROMERINHO JATOBÁ '!J16+'SAMUEL SALAZAR'!J16+'WILTON BRITO'!J16)</f>
        <v>0</v>
      </c>
      <c r="K16" s="63"/>
      <c r="L16" s="63"/>
      <c r="M16" s="64"/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40">
        <f>SUM('ADERALDO OLIVEIRA'!I17+'AERTO LUNA'!I17+'AIMÉE SILVA'!I17+'ALCIDES TEIXEIRA NETO'!I17+'ALINE MARIANO'!I17+'ALMIR FERNANDO'!I17+'AMARO CIPRIANO'!I17+'ANA LÚCIA'!I17+'ANDRÉ RÉGIS'!I17+'ANTONIO LUIZ NETO'!I17+'AUGUSTO CARRERAS'!I17+'BENJAMIN DA SAÚDE'!I17+'CHICO KIKO'!I17+'DAIZE MICHELE'!I17+'DAVI MUNIZ'!I17+'EDUARDO CHERA'!I17+'EDUARDO MARQUES'!I17+'FELIPE FRANCISMAR'!I17+'FRED FERREIRA'!I17+'GILBERTO ALVES'!I17+'GORETTI QUEIROZ'!I17+'HÉLIO GUABIRARA'!I17+'IVAN MORAES'!I17+'JAIRO BRITTO'!I17+'JAYME ASFORA'!I17+'JOÃO DA COSTA'!I17+'JÚNIOR BOCÃO'!I17+'LUIZ EUSTÁQUIO'!I17+'MARCOS DI BRIA'!I17+'NATÁLIA DE MENUDO'!I17+'RAFAEL ACIOLI'!I17+'RENATO ANTUNES'!I17+'RICARDO CRUZ'!I17+'RINALDO JÚNIOR'!I17+'RODRIGO COUTINHO'!I17+'ROGÉRIO DE LUCCA'!I17+'ROMERINHO JATOBÁ '!I17+'SAMUEL SALAZAR'!I17+'WILTON BRITO'!I17)</f>
        <v>0</v>
      </c>
      <c r="J17" s="40">
        <f>SUM('ADERALDO OLIVEIRA'!J17+'AERTO LUNA'!J17+'AIMÉE SILVA'!J17+'ALCIDES TEIXEIRA NETO'!J17+'ALINE MARIANO'!J17+'ALMIR FERNANDO'!J17+'AMARO CIPRIANO'!J17+'ANA LÚCIA'!J17+'ANDRÉ RÉGIS'!J17+'ANTONIO LUIZ NETO'!J17+'AUGUSTO CARRERAS'!J17+'BENJAMIN DA SAÚDE'!J17+'CHICO KIKO'!J17+'DAIZE MICHELE'!J17+'DAVI MUNIZ'!J17+'EDUARDO CHERA'!J17+'EDUARDO MARQUES'!J17+'FELIPE FRANCISMAR'!J17+'FRED FERREIRA'!J17+'GILBERTO ALVES'!J17+'GORETTI QUEIROZ'!J17+'HÉLIO GUABIRARA'!J17+'IVAN MORAES'!J17+'JAIRO BRITTO'!J17+'JAYME ASFORA'!J17+'JOÃO DA COSTA'!J17+'JÚNIOR BOCÃO'!J17+'LUIZ EUSTÁQUIO'!J17+'MARCOS DI BRIA'!J17+'NATÁLIA DE MENUDO'!J17+'RAFAEL ACIOLI'!J17+'RENATO ANTUNES'!J17+'RICARDO CRUZ'!J17+'RINALDO JÚNIOR'!J17+'RODRIGO COUTINHO'!J17+'ROGÉRIO DE LUCCA'!J17+'ROMERINHO JATOBÁ '!J17+'SAMUEL SALAZAR'!J17+'WILTON BRITO'!J17)</f>
        <v>0</v>
      </c>
      <c r="K17" s="63"/>
      <c r="L17" s="63"/>
      <c r="M17" s="64"/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40">
        <f>SUM('ADERALDO OLIVEIRA'!I18+'AERTO LUNA'!I18+'AIMÉE SILVA'!I18+'ALCIDES TEIXEIRA NETO'!I18+'ALINE MARIANO'!I18+'ALMIR FERNANDO'!I18+'AMARO CIPRIANO'!I18+'ANA LÚCIA'!I18+'ANDRÉ RÉGIS'!I18+'ANTONIO LUIZ NETO'!I18+'AUGUSTO CARRERAS'!I18+'BENJAMIN DA SAÚDE'!I18+'CHICO KIKO'!I18+'DAIZE MICHELE'!I18+'DAVI MUNIZ'!I18+'EDUARDO CHERA'!I18+'EDUARDO MARQUES'!I18+'FELIPE FRANCISMAR'!I18+'FRED FERREIRA'!I18+'GILBERTO ALVES'!I18+'GORETTI QUEIROZ'!I18+'HÉLIO GUABIRARA'!I18+'IVAN MORAES'!I18+'JAIRO BRITTO'!I18+'JAYME ASFORA'!I18+'JOÃO DA COSTA'!I18+'JÚNIOR BOCÃO'!I18+'LUIZ EUSTÁQUIO'!I18+'MARCOS DI BRIA'!I18+'NATÁLIA DE MENUDO'!I18+'RAFAEL ACIOLI'!I18+'RENATO ANTUNES'!I18+'RICARDO CRUZ'!I18+'RINALDO JÚNIOR'!I18+'RODRIGO COUTINHO'!I18+'ROGÉRIO DE LUCCA'!I18+'ROMERINHO JATOBÁ '!I18+'SAMUEL SALAZAR'!I18+'WILTON BRITO'!I18)</f>
        <v>110</v>
      </c>
      <c r="J18" s="40">
        <f>SUM('ADERALDO OLIVEIRA'!J18+'AERTO LUNA'!J18+'AIMÉE SILVA'!J18+'ALCIDES TEIXEIRA NETO'!J18+'ALINE MARIANO'!J18+'ALMIR FERNANDO'!J18+'AMARO CIPRIANO'!J18+'ANA LÚCIA'!J18+'ANDRÉ RÉGIS'!J18+'ANTONIO LUIZ NETO'!J18+'AUGUSTO CARRERAS'!J18+'BENJAMIN DA SAÚDE'!J18+'CHICO KIKO'!J18+'DAIZE MICHELE'!J18+'DAVI MUNIZ'!J18+'EDUARDO CHERA'!J18+'EDUARDO MARQUES'!J18+'FELIPE FRANCISMAR'!J18+'FRED FERREIRA'!J18+'GILBERTO ALVES'!J18+'GORETTI QUEIROZ'!J18+'HÉLIO GUABIRARA'!J18+'IVAN MORAES'!J18+'JAIRO BRITTO'!J18+'JAYME ASFORA'!J18+'JOÃO DA COSTA'!J18+'JÚNIOR BOCÃO'!J18+'LUIZ EUSTÁQUIO'!J18+'MARCOS DI BRIA'!J18+'NATÁLIA DE MENUDO'!J18+'RAFAEL ACIOLI'!J18+'RENATO ANTUNES'!J18+'RICARDO CRUZ'!J18+'RINALDO JÚNIOR'!J18+'RODRIGO COUTINHO'!J18+'ROGÉRIO DE LUCCA'!J18+'ROMERINHO JATOBÁ '!J18+'SAMUEL SALAZAR'!J18+'WILTON BRITO'!J18)</f>
        <v>150</v>
      </c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:I19" si="3">SUM(H5:H18)</f>
        <v>143885.25</v>
      </c>
      <c r="I19" s="66">
        <f t="shared" si="3"/>
        <v>144645.6</v>
      </c>
      <c r="J19" s="66">
        <f t="shared" ref="J19" si="4">SUM(J5:J18)</f>
        <v>143809.49000000002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40">
        <f>SUM('ADERALDO OLIVEIRA'!I20+'AERTO LUNA'!I20+'AIMÉE SILVA'!I20+'ALCIDES TEIXEIRA NETO'!I20+'ALINE MARIANO'!I20+'ALMIR FERNANDO'!I20+'AMARO CIPRIANO'!I20+'ANA LÚCIA'!I20+'ANDRÉ RÉGIS'!I20+'ANTONIO LUIZ NETO'!I20+'AUGUSTO CARRERAS'!I20+'BENJAMIN DA SAÚDE'!I20+'CHICO KIKO'!I20+'DAIZE MICHELE'!I20+'DAVI MUNIZ'!I20+'EDUARDO CHERA'!I20+'EDUARDO MARQUES'!I20+'FELIPE FRANCISMAR'!I20+'FRED FERREIRA'!I20+'GILBERTO ALVES'!I20+'GORETTI QUEIROZ'!I20+'HÉLIO GUABIRARA'!I20+'IVAN MORAES'!I20+'JAIRO BRITTO'!I20+'JAYME ASFORA'!I20+'JOÃO DA COSTA'!I20+'JÚNIOR BOCÃO'!I20+'LUIZ EUSTÁQUIO'!I20+'MARCOS DI BRIA'!I20+'NATÁLIA DE MENUDO'!I20+'RAFAEL ACIOLI'!I20+'RENATO ANTUNES'!I20+'RICARDO CRUZ'!I20+'RINALDO JÚNIOR'!I20+'RODRIGO COUTINHO'!I20+'ROGÉRIO DE LUCCA'!I20+'ROMERINHO JATOBÁ '!I20+'SAMUEL SALAZAR'!I20+'WILTON BRITO'!I20)</f>
        <v>7074.42</v>
      </c>
      <c r="J20" s="40">
        <f>SUM('ADERALDO OLIVEIRA'!J20+'AERTO LUNA'!J20+'AIMÉE SILVA'!J20+'ALCIDES TEIXEIRA NETO'!J20+'ALINE MARIANO'!J20+'ALMIR FERNANDO'!J20+'AMARO CIPRIANO'!J20+'ANA LÚCIA'!J20+'ANDRÉ RÉGIS'!J20+'ANTONIO LUIZ NETO'!J20+'AUGUSTO CARRERAS'!J20+'BENJAMIN DA SAÚDE'!J20+'CHICO KIKO'!J20+'DAIZE MICHELE'!J20+'DAVI MUNIZ'!J20+'EDUARDO CHERA'!J20+'EDUARDO MARQUES'!J20+'FELIPE FRANCISMAR'!J20+'FRED FERREIRA'!J20+'GILBERTO ALVES'!J20+'GORETTI QUEIROZ'!J20+'HÉLIO GUABIRARA'!J20+'IVAN MORAES'!J20+'JAIRO BRITTO'!J20+'JAYME ASFORA'!J20+'JOÃO DA COSTA'!J20+'JÚNIOR BOCÃO'!J20+'LUIZ EUSTÁQUIO'!J20+'MARCOS DI BRIA'!J20+'NATÁLIA DE MENUDO'!J20+'RAFAEL ACIOLI'!J20+'RENATO ANTUNES'!J20+'RICARDO CRUZ'!J20+'RINALDO JÚNIOR'!J20+'RODRIGO COUTINHO'!J20+'ROGÉRIO DE LUCCA'!J20+'ROMERINHO JATOBÁ '!J20+'SAMUEL SALAZAR'!J20+'WILTON BRITO'!J20)</f>
        <v>4826.119999999999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M21" si="5">C19-C20</f>
        <v>142564.56999999998</v>
      </c>
      <c r="D21" s="66">
        <f t="shared" si="5"/>
        <v>142461.05000000002</v>
      </c>
      <c r="E21" s="66">
        <f t="shared" si="5"/>
        <v>119219.59</v>
      </c>
      <c r="F21" s="66">
        <f t="shared" ref="F21:G21" si="6">F19-F20</f>
        <v>119223.12000000001</v>
      </c>
      <c r="G21" s="66">
        <f t="shared" si="6"/>
        <v>127801.84000000001</v>
      </c>
      <c r="H21" s="66">
        <f t="shared" ref="H21:I21" si="7">H19-H20</f>
        <v>138197.98000000001</v>
      </c>
      <c r="I21" s="66">
        <f t="shared" si="7"/>
        <v>137571.18</v>
      </c>
      <c r="J21" s="66">
        <f t="shared" ref="J21" si="8">J19-J20</f>
        <v>138983.37000000002</v>
      </c>
      <c r="K21" s="66">
        <f t="shared" si="5"/>
        <v>0</v>
      </c>
      <c r="L21" s="66">
        <f t="shared" si="5"/>
        <v>0</v>
      </c>
      <c r="M21" s="66">
        <f t="shared" si="5"/>
        <v>0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52">
        <f>AVERAGE($B$21:I21)</f>
        <v>133572.30374999999</v>
      </c>
      <c r="J22" s="52">
        <f>AVERAGE($B$21:J21)</f>
        <v>134173.53333333333</v>
      </c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>
        <v>1960</v>
      </c>
      <c r="J5" s="61">
        <v>1960</v>
      </c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>
        <v>612.11</v>
      </c>
      <c r="J6" s="61">
        <v>738.12</v>
      </c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>
        <v>212.89</v>
      </c>
      <c r="J7" s="61">
        <v>169.4</v>
      </c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>
        <v>305.86</v>
      </c>
      <c r="J9" s="61">
        <v>324.2</v>
      </c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>
        <f>174.42+106.98</f>
        <v>281.39999999999998</v>
      </c>
      <c r="J10" s="61">
        <f>175.76+106.98</f>
        <v>282.74</v>
      </c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3372.26</v>
      </c>
      <c r="J19" s="66">
        <f t="shared" si="1"/>
        <v>3474.46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>
        <v>0</v>
      </c>
      <c r="J20" s="63">
        <v>36.33</v>
      </c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3372.26</v>
      </c>
      <c r="J21" s="66">
        <f t="shared" si="2"/>
        <v>3438.13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52">
        <f>AVERAGE($B$21:I21)</f>
        <v>3414.9087500000005</v>
      </c>
      <c r="J22" s="52">
        <f>AVERAGE($B$21:J21)</f>
        <v>3417.4888888888895</v>
      </c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>
        <v>0</v>
      </c>
      <c r="I22" s="71">
        <v>0</v>
      </c>
      <c r="J22" s="71">
        <v>0</v>
      </c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>
        <v>4395</v>
      </c>
      <c r="J14" s="63">
        <v>4395</v>
      </c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4395</v>
      </c>
      <c r="J19" s="66">
        <f t="shared" si="1"/>
        <v>4395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4395</v>
      </c>
      <c r="J21" s="66">
        <f t="shared" si="2"/>
        <v>4395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52">
        <f>AVERAGE($B$21:I21)</f>
        <v>4298.3999999999996</v>
      </c>
      <c r="J22" s="52">
        <f>AVERAGE($B$21:J21)</f>
        <v>4309.1333333333332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>
        <v>116.77</v>
      </c>
      <c r="J7" s="61">
        <v>227.01</v>
      </c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>
        <v>46.28</v>
      </c>
      <c r="J8" s="61">
        <v>46.28</v>
      </c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>
        <v>620.58000000000004</v>
      </c>
      <c r="J9" s="61">
        <v>620.58000000000004</v>
      </c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>
        <v>147.34</v>
      </c>
      <c r="J10" s="61">
        <v>146.91999999999999</v>
      </c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3430.9700000000003</v>
      </c>
      <c r="J19" s="66">
        <f t="shared" si="1"/>
        <v>3540.7900000000004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>
        <v>43.64</v>
      </c>
      <c r="J20" s="63">
        <f>3.09+2.2+35.11</f>
        <v>40.4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3387.3300000000004</v>
      </c>
      <c r="J21" s="66">
        <f t="shared" si="2"/>
        <v>3500.3900000000003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52">
        <f>AVERAGE($B$21:I21)</f>
        <v>3533.3075000000003</v>
      </c>
      <c r="J22" s="52">
        <f>AVERAGE($B$21:J21)</f>
        <v>3529.65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>
        <v>1000</v>
      </c>
      <c r="J5" s="61">
        <v>1000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>
        <v>179.59</v>
      </c>
      <c r="J7" s="61">
        <v>195.65</v>
      </c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1">
        <v>3500</v>
      </c>
      <c r="J14" s="61">
        <v>3500</v>
      </c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4679.59</v>
      </c>
      <c r="J19" s="66">
        <f t="shared" si="1"/>
        <v>4695.6499999999996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>
        <v>79.59</v>
      </c>
      <c r="J20" s="63">
        <v>95.65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52">
        <f>AVERAGE($B$21:I21)</f>
        <v>4222.4849999999997</v>
      </c>
      <c r="J22" s="52">
        <f>AVERAGE($B$21:J21)</f>
        <v>4264.431111111111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>
        <v>115.45</v>
      </c>
      <c r="J10" s="61">
        <v>125.99</v>
      </c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J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40">
        <f t="shared" si="0"/>
        <v>3500</v>
      </c>
      <c r="J14" s="40">
        <f t="shared" si="0"/>
        <v>3500</v>
      </c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>
        <v>87.6</v>
      </c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3615.45</v>
      </c>
      <c r="J19" s="66">
        <f t="shared" si="2"/>
        <v>3713.5899999999997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3615.45</v>
      </c>
      <c r="J21" s="66">
        <f t="shared" si="3"/>
        <v>3713.5899999999997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52">
        <f>AVERAGE($B$21:I21)</f>
        <v>3966.9999999999995</v>
      </c>
      <c r="J22" s="52">
        <f>AVERAGE($B$21:J21)</f>
        <v>3938.8433333333328</v>
      </c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>
        <v>4200</v>
      </c>
      <c r="J5" s="61">
        <v>4200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>
        <v>557.6</v>
      </c>
      <c r="J7" s="61">
        <v>539.61</v>
      </c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>
        <v>76.28</v>
      </c>
      <c r="J8" s="61">
        <v>113.71</v>
      </c>
      <c r="K8" s="61"/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>
        <v>442.51</v>
      </c>
      <c r="J9" s="61">
        <v>442.51</v>
      </c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>
        <v>163.98</v>
      </c>
      <c r="J10" s="61">
        <v>177.02</v>
      </c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5440.37</v>
      </c>
      <c r="J19" s="66">
        <f t="shared" si="1"/>
        <v>5472.85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>
        <v>840.37</v>
      </c>
      <c r="J20" s="63">
        <v>872.85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6" sqref="J1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>
        <v>3200</v>
      </c>
      <c r="J5" s="61">
        <v>3200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40">
        <v>1400</v>
      </c>
      <c r="J14" s="40">
        <v>1400</v>
      </c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4600</v>
      </c>
      <c r="J19" s="66">
        <f t="shared" si="1"/>
        <v>4600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>
        <v>4340</v>
      </c>
      <c r="J12" s="61">
        <v>4200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4340</v>
      </c>
      <c r="J19" s="66">
        <f t="shared" si="1"/>
        <v>4200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1357.02</v>
      </c>
      <c r="J20" s="63">
        <v>0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2982.98</v>
      </c>
      <c r="J21" s="66">
        <f t="shared" si="2"/>
        <v>4200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52">
        <f>AVERAGE($B$21:I21)</f>
        <v>4100.3725000000004</v>
      </c>
      <c r="J22" s="52">
        <f>AVERAGE($B$21:J21)</f>
        <v>4111.4422222222229</v>
      </c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>
        <f>2325+2325</f>
        <v>4650</v>
      </c>
      <c r="J12" s="61">
        <v>4500</v>
      </c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>
        <v>99.5</v>
      </c>
      <c r="J15" s="63">
        <v>212.25</v>
      </c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4749.5</v>
      </c>
      <c r="J19" s="66">
        <f t="shared" si="1"/>
        <v>4712.25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149.5</v>
      </c>
      <c r="J20" s="63">
        <v>112.25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52">
        <f>AVERAGE($B$21:I21)</f>
        <v>3537.3125</v>
      </c>
      <c r="J22" s="52">
        <f>AVERAGE($B$21:J21)</f>
        <v>3655.3888888888887</v>
      </c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>
        <v>4753.33</v>
      </c>
      <c r="J12" s="61">
        <v>4600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4753.33</v>
      </c>
      <c r="J19" s="66">
        <f t="shared" si="1"/>
        <v>4600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>
        <v>153.33000000000001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52">
        <f>AVERAGE($B$21:I21)</f>
        <v>4580.8337499999998</v>
      </c>
      <c r="J22" s="52">
        <f>AVERAGE($B$21:J21)</f>
        <v>4582.9633333333331</v>
      </c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52">
        <f>AVERAGE($B$21:I21)</f>
        <v>1576.2249999999999</v>
      </c>
      <c r="J22" s="52">
        <f>AVERAGE($B$21:J21)</f>
        <v>1401.0888888888887</v>
      </c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>
        <v>1400</v>
      </c>
      <c r="J5" s="61">
        <v>1400</v>
      </c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37">
        <v>678</v>
      </c>
      <c r="J6" s="37">
        <v>678</v>
      </c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37">
        <v>344</v>
      </c>
      <c r="J9" s="37">
        <v>344</v>
      </c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>
        <f>1350+1350</f>
        <v>2700</v>
      </c>
      <c r="J12" s="63">
        <f>1350+1350</f>
        <v>2700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5122</v>
      </c>
      <c r="J19" s="66">
        <f t="shared" si="1"/>
        <v>5122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>
        <v>522</v>
      </c>
      <c r="J20" s="63">
        <v>522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>
        <v>4650</v>
      </c>
      <c r="J12" s="63">
        <v>4500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>
        <v>50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52">
        <f>AVERAGE($B$21:I21)</f>
        <v>4543.75</v>
      </c>
      <c r="J22" s="52">
        <f>AVERAGE($B$21:J21)</f>
        <v>4538.8888888888887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J21" sqref="J21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 t="shared" ref="C5:J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>
        <f t="shared" si="0"/>
        <v>1618.2</v>
      </c>
      <c r="J5" s="61">
        <f t="shared" si="0"/>
        <v>1618.2</v>
      </c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>
        <v>482.3</v>
      </c>
      <c r="J6" s="61">
        <v>482.3</v>
      </c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>
        <v>54.59</v>
      </c>
      <c r="J7" s="61">
        <v>44.44</v>
      </c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>
        <f>87.78+113.02</f>
        <v>200.8</v>
      </c>
      <c r="J9" s="61">
        <v>87.78</v>
      </c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>
        <f>500+249.99+266.89+410.52</f>
        <v>1427.4</v>
      </c>
      <c r="J10" s="61">
        <f>500+249.99+249.99+410.52</f>
        <v>1410.5</v>
      </c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>
        <f>200.82+189.17</f>
        <v>389.99</v>
      </c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3783.2900000000004</v>
      </c>
      <c r="J19" s="66">
        <f t="shared" si="2"/>
        <v>4033.21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3783.2900000000004</v>
      </c>
      <c r="J21" s="66">
        <f t="shared" si="3"/>
        <v>4033.21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52">
        <f>AVERAGE($B$21:I21)</f>
        <v>3885.0287499999999</v>
      </c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7" sqref="J1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>
        <v>1950</v>
      </c>
      <c r="J12" s="63">
        <v>1950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>
        <f>570+210</f>
        <v>780</v>
      </c>
      <c r="J13" s="63">
        <f>520+50+100</f>
        <v>670</v>
      </c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2730</v>
      </c>
      <c r="J19" s="66">
        <f t="shared" si="1"/>
        <v>2620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2730</v>
      </c>
      <c r="J21" s="66">
        <f t="shared" si="2"/>
        <v>2620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52">
        <f>AVERAGE($B$21:I21)</f>
        <v>2464.375</v>
      </c>
      <c r="J22" s="52">
        <f>AVERAGE($B$21:J21)</f>
        <v>2481.6666666666665</v>
      </c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>
        <v>3471.58</v>
      </c>
      <c r="J5" s="61">
        <v>3471.58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>
        <v>103.46</v>
      </c>
      <c r="J7" s="61">
        <v>103.18</v>
      </c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>
        <f>36.81+38.57</f>
        <v>75.38</v>
      </c>
      <c r="J10" s="61">
        <f>171.65+176.21</f>
        <v>347.86</v>
      </c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>
        <f>322.4+29.4</f>
        <v>351.79999999999995</v>
      </c>
      <c r="J15" s="63">
        <v>143.4</v>
      </c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4002.2200000000003</v>
      </c>
      <c r="J19" s="66">
        <f t="shared" si="1"/>
        <v>4066.02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>
        <v>0</v>
      </c>
      <c r="J20" s="63">
        <v>25.52</v>
      </c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4002.2200000000003</v>
      </c>
      <c r="J21" s="66">
        <f t="shared" si="2"/>
        <v>4040.5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52">
        <f>AVERAGE($B$21:I21)</f>
        <v>3936.0237500000003</v>
      </c>
      <c r="J22" s="52">
        <f>AVERAGE($B$21:J21)</f>
        <v>3947.6322222222225</v>
      </c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0" sqref="J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>
        <v>182.96</v>
      </c>
      <c r="J7" s="61">
        <v>137.16</v>
      </c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>
        <v>2061.5</v>
      </c>
      <c r="J12" s="61">
        <v>1995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4744.46</v>
      </c>
      <c r="J19" s="66">
        <f t="shared" si="1"/>
        <v>4632.16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>
        <v>144.46</v>
      </c>
      <c r="J20" s="63">
        <v>32.159999999999997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52">
        <f>AVERAGE($B$21:I21)</f>
        <v>4593.7337499999994</v>
      </c>
      <c r="J22" s="52">
        <f>AVERAGE($B$21:J21)</f>
        <v>4594.4299999999994</v>
      </c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>
        <f>2883*2</f>
        <v>5766</v>
      </c>
      <c r="J12" s="63">
        <f>2790+2613</f>
        <v>5403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5766</v>
      </c>
      <c r="J19" s="66">
        <f t="shared" si="1"/>
        <v>5403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>
        <v>1166</v>
      </c>
      <c r="J20" s="63">
        <v>803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>
        <v>2500</v>
      </c>
      <c r="J12" s="63">
        <v>2500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>
        <v>840</v>
      </c>
      <c r="J15" s="63">
        <v>678</v>
      </c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3340</v>
      </c>
      <c r="J19" s="66">
        <f t="shared" si="1"/>
        <v>3178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3340</v>
      </c>
      <c r="J21" s="66">
        <f t="shared" si="2"/>
        <v>3178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52">
        <f>AVERAGE($B$21:I21)</f>
        <v>1479.8125</v>
      </c>
      <c r="J22" s="52">
        <f>AVERAGE($B$21:J21)</f>
        <v>1668.5</v>
      </c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J22" sqref="J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>
        <v>5735</v>
      </c>
      <c r="J12" s="63">
        <v>5550</v>
      </c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5735</v>
      </c>
      <c r="J19" s="66">
        <f t="shared" si="1"/>
        <v>5550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>
        <v>1135</v>
      </c>
      <c r="J20" s="63">
        <v>950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J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40">
        <f t="shared" si="0"/>
        <v>4700</v>
      </c>
      <c r="J12" s="40">
        <f t="shared" si="0"/>
        <v>4700</v>
      </c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4700</v>
      </c>
      <c r="J19" s="66">
        <f t="shared" si="2"/>
        <v>4700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>
        <v>100</v>
      </c>
      <c r="J20" s="63">
        <v>100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>
        <v>4500</v>
      </c>
      <c r="J12" s="63">
        <v>4500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4500</v>
      </c>
      <c r="J19" s="66">
        <f t="shared" si="1"/>
        <v>4500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4500</v>
      </c>
      <c r="J21" s="66">
        <f t="shared" si="3"/>
        <v>4500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52">
        <f>AVERAGE($B$21:I21)</f>
        <v>4500</v>
      </c>
      <c r="J22" s="52">
        <f>AVERAGE($B$21:J21)</f>
        <v>4500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>
        <v>4800</v>
      </c>
      <c r="J12" s="63">
        <v>4800</v>
      </c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4800</v>
      </c>
      <c r="J19" s="66">
        <f t="shared" si="1"/>
        <v>4800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>
        <v>200</v>
      </c>
      <c r="J20" s="63">
        <v>200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52">
        <f>AVERAGE($B$21:I21)</f>
        <v>2875</v>
      </c>
      <c r="J22" s="52">
        <f>AVERAGE($B$21:J21)</f>
        <v>3066.6666666666665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>
        <f>53.92</f>
        <v>53.92</v>
      </c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>
        <v>2170</v>
      </c>
      <c r="J12" s="63">
        <v>2100</v>
      </c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2870</v>
      </c>
      <c r="J19" s="66">
        <f t="shared" si="1"/>
        <v>2853.92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>
        <v>0</v>
      </c>
      <c r="J20" s="63">
        <v>0.36</v>
      </c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2870</v>
      </c>
      <c r="J21" s="66">
        <f t="shared" si="2"/>
        <v>2853.56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52">
        <f>AVERAGE($B$21:I21)</f>
        <v>2871.3112500000002</v>
      </c>
      <c r="J22" s="52">
        <f>AVERAGE($B$21:J21)</f>
        <v>2869.3388888888894</v>
      </c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>
        <v>18.7</v>
      </c>
      <c r="J7" s="61">
        <v>35.81</v>
      </c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>
        <v>67.73</v>
      </c>
      <c r="J8" s="61">
        <v>67.77</v>
      </c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>
        <v>2686.67</v>
      </c>
      <c r="J12" s="61">
        <v>2600</v>
      </c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>
        <v>232.9</v>
      </c>
      <c r="J15" s="63">
        <v>71.7</v>
      </c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3706.0000000000005</v>
      </c>
      <c r="J19" s="66">
        <f t="shared" si="1"/>
        <v>3475.2799999999997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>
        <v>1.97</v>
      </c>
      <c r="J20" s="63">
        <v>1.65</v>
      </c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3704.0300000000007</v>
      </c>
      <c r="J21" s="66">
        <f t="shared" si="2"/>
        <v>3473.6299999999997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52">
        <f>AVERAGE($B$21:I21)</f>
        <v>3697.4475000000002</v>
      </c>
      <c r="J22" s="52">
        <f>AVERAGE($B$21:J21)</f>
        <v>3672.5788888888887</v>
      </c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>
        <v>4650</v>
      </c>
      <c r="J12" s="63">
        <v>4500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50</v>
      </c>
      <c r="J20" s="63">
        <v>0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52">
        <f>AVERAGE($B$21:I21)</f>
        <v>3406.25</v>
      </c>
      <c r="J22" s="52">
        <f>AVERAGE($B$21:J21)</f>
        <v>3527.7777777777778</v>
      </c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>
        <v>2904.54</v>
      </c>
      <c r="J5" s="61">
        <v>2904.54</v>
      </c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>
        <v>2200</v>
      </c>
      <c r="J12" s="63">
        <v>2200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5104.54</v>
      </c>
      <c r="J19" s="66">
        <f t="shared" si="1"/>
        <v>5104.54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>
        <v>504.54</v>
      </c>
      <c r="J20" s="63">
        <v>504.54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52">
        <f>AVERAGE($B$21:I21)</f>
        <v>4176.1350000000002</v>
      </c>
      <c r="J22" s="52">
        <f>AVERAGE($B$21:J21)</f>
        <v>4223.2311111111112</v>
      </c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>
        <v>1379.71</v>
      </c>
      <c r="J5" s="61">
        <v>1379.71</v>
      </c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>
        <f>1941.7-I5-I8-I9-41.95</f>
        <v>371.85</v>
      </c>
      <c r="J6" s="61">
        <f>2230.69-J5-J8-J9-41.95</f>
        <v>711.03</v>
      </c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>
        <f>25.24+122.83+41.95</f>
        <v>190.01999999999998</v>
      </c>
      <c r="J7" s="61">
        <f>41.95+81.88+25.16</f>
        <v>148.99</v>
      </c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>
        <v>98</v>
      </c>
      <c r="J8" s="61">
        <v>98</v>
      </c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37">
        <v>50.19</v>
      </c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>
        <v>2325</v>
      </c>
      <c r="J12" s="63">
        <v>2250</v>
      </c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4414.7700000000004</v>
      </c>
      <c r="J19" s="66">
        <f t="shared" si="1"/>
        <v>4587.7299999999996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>
        <v>0</v>
      </c>
      <c r="J20" s="63">
        <v>0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4414.7700000000004</v>
      </c>
      <c r="J21" s="66">
        <f t="shared" si="2"/>
        <v>4587.7299999999996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4576.8462500000005</v>
      </c>
      <c r="J22" s="52">
        <f>AVERAGE($B$21:J21)</f>
        <v>4578.0555555555557</v>
      </c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H6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>
        <v>4960</v>
      </c>
      <c r="J12" s="61">
        <v>4800</v>
      </c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4960</v>
      </c>
      <c r="J19" s="66">
        <f t="shared" si="1"/>
        <v>4800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>
        <v>360</v>
      </c>
      <c r="J20" s="63">
        <v>200</v>
      </c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>
        <v>1500</v>
      </c>
      <c r="J5" s="61">
        <v>1500</v>
      </c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>
        <v>18.34</v>
      </c>
      <c r="J7" s="61">
        <v>153.30000000000001</v>
      </c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>
        <v>89.16</v>
      </c>
      <c r="J8" s="61">
        <v>89.16</v>
      </c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>
        <v>147.12</v>
      </c>
      <c r="J10" s="61">
        <v>147.94999999999999</v>
      </c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40">
        <v>2800</v>
      </c>
      <c r="J12" s="40">
        <v>2800</v>
      </c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4554.62</v>
      </c>
      <c r="J19" s="66">
        <f t="shared" si="1"/>
        <v>4690.41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>
        <v>1</v>
      </c>
      <c r="J20" s="63">
        <v>90.41</v>
      </c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4553.62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52">
        <f>AVERAGE($B$21:I21)</f>
        <v>4576.0974999999999</v>
      </c>
      <c r="J22" s="52">
        <f>AVERAGE($B$21:J21)</f>
        <v>4578.7533333333331</v>
      </c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>
        <v>500</v>
      </c>
      <c r="J5" s="61">
        <v>500</v>
      </c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>
        <v>670</v>
      </c>
      <c r="J6" s="61">
        <v>745</v>
      </c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37">
        <v>85</v>
      </c>
      <c r="J9" s="37">
        <v>85</v>
      </c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>
        <f>1760+1440</f>
        <v>3200</v>
      </c>
      <c r="J12" s="63">
        <f>1440+1760</f>
        <v>3200</v>
      </c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4455</v>
      </c>
      <c r="J19" s="66">
        <f t="shared" si="1"/>
        <v>4530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>
        <v>0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4455</v>
      </c>
      <c r="J21" s="66">
        <f t="shared" si="2"/>
        <v>4530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52">
        <f>AVERAGE($B$21:I21)</f>
        <v>4563.75</v>
      </c>
      <c r="J22" s="52">
        <f>AVERAGE($B$21:J21)</f>
        <v>4560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  <ignoredErrors>
    <ignoredError sqref="I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>
        <v>212.93</v>
      </c>
      <c r="J10" s="61">
        <v>212.93</v>
      </c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40">
        <v>2000</v>
      </c>
      <c r="J14" s="40">
        <v>2000</v>
      </c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>
        <f>452.3+490</f>
        <v>942.3</v>
      </c>
      <c r="J15" s="63">
        <f>696.7+435</f>
        <v>1131.7</v>
      </c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>
        <v>110</v>
      </c>
      <c r="J18" s="63">
        <v>150</v>
      </c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3265.2299999999996</v>
      </c>
      <c r="J19" s="66">
        <f t="shared" si="1"/>
        <v>3494.63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>
        <v>0</v>
      </c>
      <c r="J20" s="63">
        <v>135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3265.2299999999996</v>
      </c>
      <c r="J21" s="66">
        <f t="shared" si="2"/>
        <v>3359.63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52">
        <f>AVERAGE($B$21:I21)</f>
        <v>4056.4175</v>
      </c>
      <c r="J22" s="52">
        <f>AVERAGE($B$21:J21)</f>
        <v>3978.9966666666669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40">
        <v>4704</v>
      </c>
      <c r="J12" s="40">
        <v>4704</v>
      </c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4704</v>
      </c>
      <c r="J19" s="66">
        <f t="shared" si="1"/>
        <v>4704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>
        <v>104</v>
      </c>
      <c r="J20" s="63">
        <v>104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52">
        <f>AVERAGE($B$21:I21)</f>
        <v>4576.6412500000006</v>
      </c>
      <c r="J22" s="52">
        <f>AVERAGE($B$21:J21)</f>
        <v>4579.2366666666676</v>
      </c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>
        <f>2356+2356</f>
        <v>4712</v>
      </c>
      <c r="J12" s="63">
        <v>4560</v>
      </c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4712</v>
      </c>
      <c r="J19" s="66">
        <f t="shared" si="1"/>
        <v>4560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>
        <v>112</v>
      </c>
      <c r="J20" s="63">
        <v>0</v>
      </c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4600</v>
      </c>
      <c r="J21" s="66">
        <f t="shared" si="2"/>
        <v>4560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52">
        <f>AVERAGE($B$21:I21)</f>
        <v>3362.8387499999999</v>
      </c>
      <c r="J22" s="52">
        <f>AVERAGE($B$21:J21)</f>
        <v>3495.8566666666666</v>
      </c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2020-10-07T14:27:31Z</dcterms:modified>
</cp:coreProperties>
</file>