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YME ASFORA" sheetId="23" r:id="rId25"/>
    <sheet name="JAIRO BRITTO" sheetId="19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INALDO JÚNIOR" sheetId="47" r:id="rId34"/>
    <sheet name="RENATO ANTUNES" sheetId="31" r:id="rId35"/>
    <sheet name="RICARDO CRUZ" sheetId="40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25725"/>
</workbook>
</file>

<file path=xl/calcChain.xml><?xml version="1.0" encoding="utf-8"?>
<calcChain xmlns="http://schemas.openxmlformats.org/spreadsheetml/2006/main">
  <c r="C22" i="47"/>
  <c r="M21"/>
  <c r="L21"/>
  <c r="I21"/>
  <c r="H21"/>
  <c r="E21"/>
  <c r="D21"/>
  <c r="M19"/>
  <c r="L19"/>
  <c r="K19"/>
  <c r="K21" s="1"/>
  <c r="J19"/>
  <c r="J21" s="1"/>
  <c r="I19"/>
  <c r="H19"/>
  <c r="G19"/>
  <c r="G21" s="1"/>
  <c r="F19"/>
  <c r="F21" s="1"/>
  <c r="E19"/>
  <c r="D19"/>
  <c r="L21" i="20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C19"/>
  <c r="C21" s="1"/>
  <c r="C22" s="1"/>
  <c r="C12" i="22"/>
  <c r="C19" s="1"/>
  <c r="C21" s="1"/>
  <c r="C22" s="1"/>
  <c r="J2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L21" i="35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C19"/>
  <c r="C21" s="1"/>
  <c r="C22" s="1"/>
  <c r="C22" i="8"/>
  <c r="J21" i="7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C19"/>
  <c r="C21" s="1"/>
  <c r="C22" s="1"/>
  <c r="L21" i="13"/>
  <c r="K21"/>
  <c r="H21"/>
  <c r="G21"/>
  <c r="D21"/>
  <c r="M19"/>
  <c r="M21" s="1"/>
  <c r="L19"/>
  <c r="K19"/>
  <c r="J19"/>
  <c r="J21" s="1"/>
  <c r="I19"/>
  <c r="I21" s="1"/>
  <c r="H19"/>
  <c r="G19"/>
  <c r="F19"/>
  <c r="F21" s="1"/>
  <c r="E19"/>
  <c r="E21" s="1"/>
  <c r="D19"/>
  <c r="M21" i="37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/>
  <c r="C21" s="1"/>
  <c r="C22" s="1"/>
  <c r="C7" i="25"/>
  <c r="C5"/>
  <c r="C10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 l="1"/>
  <c r="C21" s="1"/>
  <c r="C22" s="1"/>
  <c r="C12" i="27"/>
  <c r="C19" s="1"/>
  <c r="C21" s="1"/>
  <c r="C22" s="1"/>
  <c r="B12"/>
  <c r="L21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K21" i="14"/>
  <c r="G21"/>
  <c r="M19"/>
  <c r="M21" s="1"/>
  <c r="L19"/>
  <c r="L21" s="1"/>
  <c r="K19"/>
  <c r="J19"/>
  <c r="J21" s="1"/>
  <c r="I19"/>
  <c r="I21" s="1"/>
  <c r="H19"/>
  <c r="H21" s="1"/>
  <c r="G19"/>
  <c r="F19"/>
  <c r="F21" s="1"/>
  <c r="E19"/>
  <c r="E21" s="1"/>
  <c r="D19"/>
  <c r="D21" s="1"/>
  <c r="C19"/>
  <c r="C21" s="1"/>
  <c r="M21" i="33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/>
  <c r="C21" s="1"/>
  <c r="C22" s="1"/>
  <c r="L21" i="38"/>
  <c r="K21"/>
  <c r="H21"/>
  <c r="G21"/>
  <c r="D21"/>
  <c r="M19"/>
  <c r="M21" s="1"/>
  <c r="L19"/>
  <c r="K19"/>
  <c r="J19"/>
  <c r="J21" s="1"/>
  <c r="I19"/>
  <c r="I21" s="1"/>
  <c r="H19"/>
  <c r="G19"/>
  <c r="F19"/>
  <c r="F21" s="1"/>
  <c r="E19"/>
  <c r="E21" s="1"/>
  <c r="D19"/>
  <c r="K21" i="31"/>
  <c r="J21"/>
  <c r="G21"/>
  <c r="F21"/>
  <c r="M19"/>
  <c r="M21" s="1"/>
  <c r="L19"/>
  <c r="L21" s="1"/>
  <c r="K19"/>
  <c r="J19"/>
  <c r="I19"/>
  <c r="I21" s="1"/>
  <c r="H19"/>
  <c r="H21" s="1"/>
  <c r="G19"/>
  <c r="F19"/>
  <c r="E19"/>
  <c r="E21" s="1"/>
  <c r="D19"/>
  <c r="D21" s="1"/>
  <c r="C22"/>
  <c r="C22" i="5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C12" i="5"/>
  <c r="J21" l="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21" i="19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/>
  <c r="C21" s="1"/>
  <c r="C22" s="1"/>
  <c r="M19" i="5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9"/>
  <c r="C21" s="1"/>
  <c r="C22" s="1"/>
  <c r="C23" s="1"/>
  <c r="C9" i="16"/>
  <c r="C19" s="1"/>
  <c r="J2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C20" i="4"/>
  <c r="M21"/>
  <c r="L21"/>
  <c r="K21"/>
  <c r="J21"/>
  <c r="I21"/>
  <c r="H21"/>
  <c r="G21"/>
  <c r="F21"/>
  <c r="E21"/>
  <c r="D21"/>
  <c r="M19"/>
  <c r="L19"/>
  <c r="K19"/>
  <c r="J19"/>
  <c r="I19"/>
  <c r="H19"/>
  <c r="G19"/>
  <c r="F19"/>
  <c r="E19"/>
  <c r="D19"/>
  <c r="C19"/>
  <c r="M21" i="17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/>
  <c r="C21" s="1"/>
  <c r="C22" s="1"/>
  <c r="C12" i="49"/>
  <c r="C19" s="1"/>
  <c r="C21" s="1"/>
  <c r="C22" s="1"/>
  <c r="C23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5" i="3"/>
  <c r="C19" s="1"/>
  <c r="C21" s="1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2" i="12"/>
  <c r="C19" s="1"/>
  <c r="C21" s="1"/>
  <c r="L21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C19" i="9"/>
  <c r="C21" s="1"/>
  <c r="C22" s="1"/>
  <c r="L21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C12" i="45"/>
  <c r="C15"/>
  <c r="L21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M21" i="1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/>
  <c r="C21" s="1"/>
  <c r="C20" i="23"/>
  <c r="C10"/>
  <c r="C19" s="1"/>
  <c r="K21"/>
  <c r="G21"/>
  <c r="M19"/>
  <c r="M21" s="1"/>
  <c r="L19"/>
  <c r="L21" s="1"/>
  <c r="K19"/>
  <c r="J19"/>
  <c r="J21" s="1"/>
  <c r="I19"/>
  <c r="I21" s="1"/>
  <c r="H19"/>
  <c r="H21" s="1"/>
  <c r="G19"/>
  <c r="F19"/>
  <c r="F21" s="1"/>
  <c r="E19"/>
  <c r="E21" s="1"/>
  <c r="D19"/>
  <c r="D21" s="1"/>
  <c r="C21" i="16" l="1"/>
  <c r="C21" i="4"/>
  <c r="C19" i="45"/>
  <c r="C21" s="1"/>
  <c r="C22" s="1"/>
  <c r="C21" i="23"/>
  <c r="C22" s="1"/>
  <c r="L21" i="15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C19"/>
  <c r="C21" s="1"/>
  <c r="C6" i="30" l="1"/>
  <c r="C19" s="1"/>
  <c r="C21" s="1"/>
  <c r="J2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C21" i="21"/>
  <c r="C19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22"/>
  <c r="C22" i="26"/>
  <c r="C10"/>
  <c r="C19" s="1"/>
  <c r="C21" s="1"/>
  <c r="K21"/>
  <c r="J21"/>
  <c r="G21"/>
  <c r="F21"/>
  <c r="M19"/>
  <c r="M21" s="1"/>
  <c r="L19"/>
  <c r="L21" s="1"/>
  <c r="K19"/>
  <c r="J19"/>
  <c r="I19"/>
  <c r="I21" s="1"/>
  <c r="H19"/>
  <c r="H21" s="1"/>
  <c r="G19"/>
  <c r="F19"/>
  <c r="E19"/>
  <c r="E21" s="1"/>
  <c r="D19"/>
  <c r="D21" s="1"/>
  <c r="M21" i="2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/>
  <c r="C21" s="1"/>
  <c r="C22" s="1"/>
  <c r="C22" i="24"/>
  <c r="C21"/>
  <c r="C19"/>
  <c r="K21"/>
  <c r="J21"/>
  <c r="G21"/>
  <c r="F21"/>
  <c r="M19"/>
  <c r="M21" s="1"/>
  <c r="L19"/>
  <c r="L21" s="1"/>
  <c r="K19"/>
  <c r="J19"/>
  <c r="I19"/>
  <c r="I21" s="1"/>
  <c r="H19"/>
  <c r="H21" s="1"/>
  <c r="G19"/>
  <c r="F19"/>
  <c r="E19"/>
  <c r="E21" s="1"/>
  <c r="D19"/>
  <c r="D21" s="1"/>
  <c r="C22" i="48"/>
  <c r="M21"/>
  <c r="J21"/>
  <c r="I21"/>
  <c r="F21"/>
  <c r="E21"/>
  <c r="M19"/>
  <c r="L19"/>
  <c r="L21" s="1"/>
  <c r="K19"/>
  <c r="K21" s="1"/>
  <c r="J19"/>
  <c r="I19"/>
  <c r="H19"/>
  <c r="H21" s="1"/>
  <c r="G19"/>
  <c r="G21" s="1"/>
  <c r="F19"/>
  <c r="E19"/>
  <c r="D19"/>
  <c r="D21" s="1"/>
  <c r="M21" i="40"/>
  <c r="L21"/>
  <c r="K21"/>
  <c r="J21"/>
  <c r="I21"/>
  <c r="H21"/>
  <c r="G21"/>
  <c r="F21"/>
  <c r="E21"/>
  <c r="D21"/>
  <c r="M19"/>
  <c r="L19"/>
  <c r="K19"/>
  <c r="J19"/>
  <c r="I19"/>
  <c r="H19"/>
  <c r="G19"/>
  <c r="F19"/>
  <c r="E19"/>
  <c r="D19"/>
  <c r="C22"/>
  <c r="B22"/>
  <c r="C21" l="1"/>
  <c r="C19"/>
  <c r="C23" i="48"/>
  <c r="C21" l="1"/>
  <c r="C19"/>
  <c r="B19"/>
  <c r="B21"/>
  <c r="B22"/>
  <c r="B21" i="44" l="1"/>
  <c r="B22" s="1"/>
  <c r="B19"/>
  <c r="B19" i="11"/>
  <c r="B21" s="1"/>
  <c r="B19" i="10"/>
  <c r="B21" s="1"/>
  <c r="B22" l="1"/>
  <c r="C22"/>
  <c r="B22" i="11"/>
  <c r="C22"/>
  <c r="B19" i="30"/>
  <c r="B21" s="1"/>
  <c r="C22" s="1"/>
  <c r="B19" i="33"/>
  <c r="B21" s="1"/>
  <c r="B19" i="26"/>
  <c r="B21" s="1"/>
  <c r="B22" s="1"/>
  <c r="B22" i="28"/>
  <c r="B21"/>
  <c r="B19"/>
  <c r="B19" i="3"/>
  <c r="B19" i="45"/>
  <c r="B21" s="1"/>
  <c r="B19" i="21"/>
  <c r="B21" s="1"/>
  <c r="B22" i="41"/>
  <c r="B19" i="40"/>
  <c r="B21" s="1"/>
  <c r="B22" i="31" l="1"/>
  <c r="B22" i="33"/>
  <c r="B22" i="21"/>
  <c r="B22" i="30"/>
  <c r="B19" i="25"/>
  <c r="B21" s="1"/>
  <c r="B22" s="1"/>
  <c r="B19" i="6"/>
  <c r="B21" s="1"/>
  <c r="C22" s="1"/>
  <c r="B19" i="4"/>
  <c r="B21" s="1"/>
  <c r="C22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C22" s="1"/>
  <c r="B21" i="3"/>
  <c r="B19" i="16"/>
  <c r="B21" s="1"/>
  <c r="C22" s="1"/>
  <c r="B19" i="17"/>
  <c r="B21" s="1"/>
  <c r="B19" i="14"/>
  <c r="B21" s="1"/>
  <c r="C22" s="1"/>
  <c r="B19" i="12"/>
  <c r="B21" s="1"/>
  <c r="C22" s="1"/>
  <c r="B19" i="7"/>
  <c r="B21" s="1"/>
  <c r="B19" i="5"/>
  <c r="B21" s="1"/>
  <c r="C22" s="1"/>
  <c r="B19" i="2"/>
  <c r="B21" s="1"/>
  <c r="B19" i="29"/>
  <c r="B21" s="1"/>
  <c r="C22" s="1"/>
  <c r="B22" i="3" l="1"/>
  <c r="C22"/>
  <c r="B22" i="23"/>
  <c r="B22" i="24"/>
  <c r="B22" i="8"/>
  <c r="B22" i="15"/>
  <c r="B22" i="19"/>
  <c r="B22" i="12"/>
  <c r="B22" i="27"/>
  <c r="B22" i="35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B22" i="29"/>
  <c r="B22" i="20" l="1"/>
  <c r="B22" i="45" l="1"/>
</calcChain>
</file>

<file path=xl/sharedStrings.xml><?xml version="1.0" encoding="utf-8"?>
<sst xmlns="http://schemas.openxmlformats.org/spreadsheetml/2006/main" count="1499" uniqueCount="89">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</sst>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5" xfId="1" applyFont="1" applyFill="1" applyBorder="1" applyAlignment="1">
      <alignment horizontal="left" vertical="center" wrapText="1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N24"/>
  <sheetViews>
    <sheetView tabSelected="1" zoomScaleNormal="100" workbookViewId="0">
      <selection activeCell="A3" sqref="A3:A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4" ht="21.75" thickBot="1">
      <c r="A2" s="173" t="s">
        <v>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4" s="200" customFormat="1" ht="11.25">
      <c r="A3" s="176" t="s">
        <v>0</v>
      </c>
      <c r="B3" s="178" t="s">
        <v>1</v>
      </c>
      <c r="C3" s="178" t="s">
        <v>2</v>
      </c>
      <c r="D3" s="178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78" t="s">
        <v>16</v>
      </c>
      <c r="J3" s="178" t="s">
        <v>8</v>
      </c>
      <c r="K3" s="178" t="s">
        <v>9</v>
      </c>
      <c r="L3" s="178" t="s">
        <v>10</v>
      </c>
      <c r="M3" s="180" t="s">
        <v>11</v>
      </c>
    </row>
    <row r="4" spans="1:14" s="58" customFormat="1" ht="11.25">
      <c r="A4" s="177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AVERAGE(B21:C21)</f>
        <v>4550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71" t="s">
        <v>13</v>
      </c>
      <c r="B23" s="171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6"/>
  <sheetViews>
    <sheetView zoomScaleNormal="100" workbookViewId="0">
      <selection activeCell="N3" sqref="A3:XFD4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7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7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AVERAGE(B21:C21)</f>
        <v>1735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82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8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AVERAGE(B21:C21)</f>
        <v>4200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2500</v>
      </c>
      <c r="C5" s="96">
        <v>2500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AVERAGE(B21:C21)</f>
        <v>3980.0650000000001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33"/>
  <sheetViews>
    <sheetView zoomScaleNormal="100" workbookViewId="0">
      <selection activeCell="K5" sqref="K5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6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s="157" customFormat="1" ht="21.75" thickBot="1">
      <c r="A2" s="173" t="s">
        <v>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8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157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7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7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7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7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7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>
      <c r="A12" s="88" t="s">
        <v>27</v>
      </c>
      <c r="B12" s="114">
        <v>1750</v>
      </c>
      <c r="C12" s="98">
        <v>1507.52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60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60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60" customFormat="1" ht="15" customHeight="1">
      <c r="A15" s="89" t="s">
        <v>30</v>
      </c>
      <c r="B15" s="114">
        <v>1301.7</v>
      </c>
      <c r="C15" s="98">
        <v>385.6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9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7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7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7" customFormat="1" ht="15" customHeight="1" thickBot="1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7" customFormat="1" ht="15" customHeight="1" thickBot="1">
      <c r="A20" s="70" t="s">
        <v>14</v>
      </c>
      <c r="B20" s="103">
        <v>0</v>
      </c>
      <c r="C20" s="98">
        <v>1326.07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7" customFormat="1" ht="15" customHeight="1" thickBot="1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7" customFormat="1" ht="15" customHeight="1" thickBot="1">
      <c r="A22" s="70" t="s">
        <v>12</v>
      </c>
      <c r="B22" s="117">
        <f>AVERAGE(B21)</f>
        <v>3051.7</v>
      </c>
      <c r="C22" s="111">
        <f>AVERAGE(B21:C21)</f>
        <v>1809.375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157" customFormat="1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58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938.34</v>
      </c>
      <c r="C5" s="113">
        <v>938.34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113">
        <v>3500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AVERAGE(B21:C21)</f>
        <v>4561.68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14" style="11" bestFit="1" customWidth="1"/>
    <col min="4" max="7" width="9.140625" style="12" bestFit="1" customWidth="1"/>
    <col min="8" max="8" width="9" style="12" bestFit="1" customWidth="1"/>
    <col min="9" max="10" width="9.140625" style="12" bestFit="1" customWidth="1"/>
    <col min="11" max="11" width="8.85546875" style="12" customWidth="1"/>
    <col min="12" max="13" width="9.140625" style="12" bestFit="1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58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>
      <c r="A5" s="86" t="s">
        <v>20</v>
      </c>
      <c r="B5" s="113">
        <v>4000</v>
      </c>
      <c r="C5" s="96">
        <v>4000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>
      <c r="A7" s="87" t="s">
        <v>22</v>
      </c>
      <c r="B7" s="113">
        <v>524.58000000000004</v>
      </c>
      <c r="C7" s="96">
        <v>555.01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>
      <c r="A8" s="87" t="s">
        <v>23</v>
      </c>
      <c r="B8" s="113">
        <v>239</v>
      </c>
      <c r="C8" s="96">
        <v>123.48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>
      <c r="A9" s="87" t="s">
        <v>24</v>
      </c>
      <c r="B9" s="113">
        <v>0</v>
      </c>
      <c r="C9" s="96">
        <f>408.43+143.27</f>
        <v>551.70000000000005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>
      <c r="A10" s="87" t="s">
        <v>25</v>
      </c>
      <c r="B10" s="113">
        <v>165.7</v>
      </c>
      <c r="C10" s="96">
        <v>181.83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3.5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329.28</v>
      </c>
      <c r="C20" s="98">
        <v>812.02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AVERAGE(B21:C21)</f>
        <v>4600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3.5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6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s="157" customFormat="1" ht="21.75" thickBot="1">
      <c r="A2" s="173" t="s">
        <v>58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8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157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7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7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7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7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7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7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60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60" customFormat="1" ht="15" customHeight="1">
      <c r="A14" s="88" t="s">
        <v>29</v>
      </c>
      <c r="B14" s="114">
        <v>2500</v>
      </c>
      <c r="C14" s="98">
        <v>2500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9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7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7" customFormat="1" ht="15" customHeight="1" thickBot="1">
      <c r="A18" s="90" t="s">
        <v>33</v>
      </c>
      <c r="B18" s="161">
        <v>1610</v>
      </c>
      <c r="C18" s="100">
        <v>1570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7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0">SUM(C5:C18)</f>
        <v>4609.95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7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7" customFormat="1" ht="15" customHeight="1" thickBot="1">
      <c r="A21" s="67" t="s">
        <v>15</v>
      </c>
      <c r="B21" s="69">
        <f>B19-B20</f>
        <v>4581.6000000000004</v>
      </c>
      <c r="C21" s="101">
        <f t="shared" ref="C21:M21" si="1">C19-C20</f>
        <v>4600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7" customFormat="1" ht="15" customHeight="1" thickBot="1">
      <c r="A22" s="70" t="s">
        <v>12</v>
      </c>
      <c r="B22" s="117">
        <f>AVERAGE(B21)</f>
        <v>4581.6000000000004</v>
      </c>
      <c r="C22" s="111">
        <f>AVERAGE(B21:C21)</f>
        <v>4590.8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157" customFormat="1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3200</v>
      </c>
      <c r="C5" s="96">
        <v>3200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AVERAGE(B21:C21)</f>
        <v>4600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N3" sqref="A3:XFD4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7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7">
        <v>3600</v>
      </c>
      <c r="C12" s="98">
        <v>3360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27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7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7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7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7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8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AVERAGE(B21:C21)</f>
        <v>3480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24"/>
  <sheetViews>
    <sheetView zoomScaleNormal="100" workbookViewId="0">
      <selection activeCell="N3" sqref="A3:XFD4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s="5" customFormat="1" ht="21.75" thickBot="1">
      <c r="A2" s="173" t="s">
        <v>44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7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600.4</v>
      </c>
      <c r="C15" s="98">
        <v>373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AVERAGE(B21:C21)</f>
        <v>1585.6550000000002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AVERAGE(B21:C21)</f>
        <v>4446.665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4" ht="21.75" thickBot="1">
      <c r="A2" s="173" t="s">
        <v>81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4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4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7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7">
        <v>2550</v>
      </c>
      <c r="C12" s="61">
        <v>4396</v>
      </c>
      <c r="D12" s="61">
        <v>0</v>
      </c>
      <c r="E12" s="57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95">
        <v>0</v>
      </c>
      <c r="N12" s="20"/>
    </row>
    <row r="13" spans="1:14" s="15" customFormat="1" ht="15" customHeight="1">
      <c r="A13" s="88" t="s">
        <v>28</v>
      </c>
      <c r="B13" s="127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7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7">
        <v>3000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27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7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8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AVERAGE(B21:C21)</f>
        <v>4498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8"/>
      <c r="D23" s="148"/>
      <c r="E23" s="148"/>
      <c r="F23" s="148"/>
      <c r="G23" s="148"/>
      <c r="H23" s="148"/>
      <c r="I23" s="149"/>
      <c r="J23" s="148"/>
      <c r="K23" s="148"/>
      <c r="L23" s="148"/>
      <c r="M23" s="1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86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4600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>
        <f>C22/1</f>
        <v>4600</v>
      </c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AVERAGE(C21)</f>
        <v>4600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4"/>
  <sheetViews>
    <sheetView zoomScaleNormal="100" workbookViewId="0">
      <selection activeCell="N3" sqref="A3:XFD4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4" ht="21.75" thickBot="1">
      <c r="A2" s="173" t="s">
        <v>64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4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4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4" s="15" customFormat="1" ht="15" customHeight="1">
      <c r="A15" s="89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3984.52</v>
      </c>
      <c r="C19" s="69">
        <f>SUM(C5:C18)</f>
        <v>3961.72</v>
      </c>
      <c r="D19" s="69">
        <f t="shared" ref="D19:M19" si="1">SUM(D5:D18)</f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2">D19-D20</f>
        <v>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AVERAGE(C21)</f>
        <v>3951.6299999999997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5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7" t="s">
        <v>20</v>
      </c>
      <c r="B5" s="130">
        <v>3150</v>
      </c>
      <c r="C5" s="131">
        <v>3150</v>
      </c>
      <c r="D5" s="131">
        <v>0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131">
        <v>0</v>
      </c>
      <c r="K5" s="131">
        <v>0</v>
      </c>
      <c r="L5" s="131">
        <v>0</v>
      </c>
      <c r="M5" s="132">
        <v>0</v>
      </c>
    </row>
    <row r="6" spans="1:13" ht="15" customHeight="1">
      <c r="A6" s="87" t="s">
        <v>21</v>
      </c>
      <c r="B6" s="130">
        <v>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2">
        <v>0</v>
      </c>
    </row>
    <row r="7" spans="1:13" ht="15" customHeight="1">
      <c r="A7" s="87" t="s">
        <v>22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2">
        <v>0</v>
      </c>
    </row>
    <row r="8" spans="1:13" ht="15" customHeight="1">
      <c r="A8" s="87" t="s">
        <v>23</v>
      </c>
      <c r="B8" s="130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2">
        <v>0</v>
      </c>
    </row>
    <row r="9" spans="1:13" ht="15" customHeight="1">
      <c r="A9" s="87" t="s">
        <v>24</v>
      </c>
      <c r="B9" s="130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2">
        <v>0</v>
      </c>
    </row>
    <row r="10" spans="1:13" ht="15" customHeight="1">
      <c r="A10" s="87" t="s">
        <v>25</v>
      </c>
      <c r="B10" s="130">
        <v>366.66</v>
      </c>
      <c r="C10" s="131">
        <f>147.06+182.07</f>
        <v>329.13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2">
        <v>0</v>
      </c>
    </row>
    <row r="11" spans="1:13" ht="15" customHeight="1">
      <c r="A11" s="87" t="s">
        <v>26</v>
      </c>
      <c r="B11" s="133">
        <v>0</v>
      </c>
      <c r="C11" s="134">
        <v>0</v>
      </c>
      <c r="D11" s="134">
        <v>0</v>
      </c>
      <c r="E11" s="131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5">
        <v>0</v>
      </c>
    </row>
    <row r="12" spans="1:13" s="17" customFormat="1" ht="15" customHeight="1">
      <c r="A12" s="153" t="s">
        <v>27</v>
      </c>
      <c r="B12" s="133">
        <v>0</v>
      </c>
      <c r="C12" s="134">
        <v>0</v>
      </c>
      <c r="D12" s="134">
        <v>0</v>
      </c>
      <c r="E12" s="131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5">
        <v>0</v>
      </c>
    </row>
    <row r="13" spans="1:13" s="15" customFormat="1" ht="15" customHeight="1">
      <c r="A13" s="153" t="s">
        <v>28</v>
      </c>
      <c r="B13" s="133">
        <v>0</v>
      </c>
      <c r="C13" s="134">
        <v>0</v>
      </c>
      <c r="D13" s="134">
        <v>0</v>
      </c>
      <c r="E13" s="131">
        <v>0</v>
      </c>
      <c r="F13" s="131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5">
        <v>0</v>
      </c>
    </row>
    <row r="14" spans="1:13" s="17" customFormat="1" ht="15" customHeight="1">
      <c r="A14" s="153" t="s">
        <v>29</v>
      </c>
      <c r="B14" s="133">
        <v>0</v>
      </c>
      <c r="C14" s="134">
        <v>0</v>
      </c>
      <c r="D14" s="134">
        <v>0</v>
      </c>
      <c r="E14" s="131">
        <v>0</v>
      </c>
      <c r="F14" s="131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5">
        <v>0</v>
      </c>
    </row>
    <row r="15" spans="1:13" s="15" customFormat="1" ht="15" customHeight="1">
      <c r="A15" s="126" t="s">
        <v>30</v>
      </c>
      <c r="B15" s="133">
        <v>280.3</v>
      </c>
      <c r="C15" s="134">
        <v>347.95</v>
      </c>
      <c r="D15" s="134">
        <v>0</v>
      </c>
      <c r="E15" s="131">
        <v>0</v>
      </c>
      <c r="F15" s="131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5">
        <v>0</v>
      </c>
    </row>
    <row r="16" spans="1:13" s="15" customFormat="1" ht="15" customHeight="1">
      <c r="A16" s="153" t="s">
        <v>31</v>
      </c>
      <c r="B16" s="133">
        <v>0</v>
      </c>
      <c r="C16" s="134">
        <v>0</v>
      </c>
      <c r="D16" s="134">
        <v>0</v>
      </c>
      <c r="E16" s="131">
        <v>0</v>
      </c>
      <c r="F16" s="131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5">
        <v>0</v>
      </c>
    </row>
    <row r="17" spans="1:14" ht="15" customHeight="1">
      <c r="A17" s="153" t="s">
        <v>32</v>
      </c>
      <c r="B17" s="133">
        <v>0</v>
      </c>
      <c r="C17" s="134">
        <v>0</v>
      </c>
      <c r="D17" s="134">
        <v>0</v>
      </c>
      <c r="E17" s="131">
        <v>0</v>
      </c>
      <c r="F17" s="131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5">
        <v>0</v>
      </c>
    </row>
    <row r="18" spans="1:14" ht="15" customHeight="1" thickBot="1">
      <c r="A18" s="154" t="s">
        <v>33</v>
      </c>
      <c r="B18" s="136">
        <v>0</v>
      </c>
      <c r="C18" s="137">
        <v>0</v>
      </c>
      <c r="D18" s="137">
        <v>0</v>
      </c>
      <c r="E18" s="131">
        <v>0</v>
      </c>
      <c r="F18" s="131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5">
        <v>0</v>
      </c>
    </row>
    <row r="19" spans="1:14" ht="15" customHeight="1" thickBot="1">
      <c r="A19" s="151" t="s">
        <v>34</v>
      </c>
      <c r="B19" s="138">
        <f t="shared" ref="B19" si="0">SUM(B5:B18)</f>
        <v>3796.96</v>
      </c>
      <c r="C19" s="139">
        <f t="shared" ref="C19:M19" si="1">SUM(C5:C18)</f>
        <v>3827.08</v>
      </c>
      <c r="D19" s="139">
        <f t="shared" si="1"/>
        <v>0</v>
      </c>
      <c r="E19" s="139">
        <f t="shared" si="1"/>
        <v>0</v>
      </c>
      <c r="F19" s="139">
        <f t="shared" si="1"/>
        <v>0</v>
      </c>
      <c r="G19" s="139">
        <f t="shared" si="1"/>
        <v>0</v>
      </c>
      <c r="H19" s="139">
        <f t="shared" si="1"/>
        <v>0</v>
      </c>
      <c r="I19" s="139">
        <f t="shared" si="1"/>
        <v>0</v>
      </c>
      <c r="J19" s="139">
        <f t="shared" si="1"/>
        <v>0</v>
      </c>
      <c r="K19" s="139">
        <f t="shared" si="1"/>
        <v>0</v>
      </c>
      <c r="L19" s="139">
        <f t="shared" si="1"/>
        <v>0</v>
      </c>
      <c r="M19" s="139">
        <f t="shared" si="1"/>
        <v>0</v>
      </c>
      <c r="N19" s="14" t="s">
        <v>38</v>
      </c>
    </row>
    <row r="20" spans="1:14" ht="15" customHeight="1" thickBot="1">
      <c r="A20" s="152" t="s">
        <v>14</v>
      </c>
      <c r="B20" s="140">
        <v>47</v>
      </c>
      <c r="C20" s="134">
        <f>3.87+4.88</f>
        <v>8.75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5">
        <v>0</v>
      </c>
    </row>
    <row r="21" spans="1:14" ht="15" customHeight="1" thickBot="1">
      <c r="A21" s="151" t="s">
        <v>15</v>
      </c>
      <c r="B21" s="138">
        <f>B19-B20</f>
        <v>3749.96</v>
      </c>
      <c r="C21" s="139">
        <f t="shared" ref="C21:M21" si="2">C19-C20</f>
        <v>3818.33</v>
      </c>
      <c r="D21" s="139">
        <f t="shared" si="2"/>
        <v>0</v>
      </c>
      <c r="E21" s="139">
        <f t="shared" si="2"/>
        <v>0</v>
      </c>
      <c r="F21" s="139">
        <f t="shared" si="2"/>
        <v>0</v>
      </c>
      <c r="G21" s="139">
        <f t="shared" si="2"/>
        <v>0</v>
      </c>
      <c r="H21" s="139">
        <f t="shared" si="2"/>
        <v>0</v>
      </c>
      <c r="I21" s="139">
        <f t="shared" si="2"/>
        <v>0</v>
      </c>
      <c r="J21" s="139">
        <f t="shared" si="2"/>
        <v>0</v>
      </c>
      <c r="K21" s="139">
        <f t="shared" si="2"/>
        <v>0</v>
      </c>
      <c r="L21" s="139">
        <f t="shared" si="2"/>
        <v>0</v>
      </c>
      <c r="M21" s="139">
        <f t="shared" si="2"/>
        <v>0</v>
      </c>
    </row>
    <row r="22" spans="1:14" ht="15" customHeight="1" thickBot="1">
      <c r="A22" s="152" t="s">
        <v>12</v>
      </c>
      <c r="B22" s="141">
        <f>AVERAGE(B21)</f>
        <v>3749.96</v>
      </c>
      <c r="C22" s="77">
        <f>AVERAGE(B21:C21)</f>
        <v>3784.145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3"/>
    </row>
    <row r="23" spans="1:14" ht="15" customHeight="1" thickBot="1">
      <c r="A23" s="155" t="s">
        <v>13</v>
      </c>
      <c r="B23" s="144"/>
      <c r="C23" s="145"/>
      <c r="D23" s="145"/>
      <c r="E23" s="145"/>
      <c r="F23" s="145"/>
      <c r="G23" s="145"/>
      <c r="H23" s="145"/>
      <c r="I23" s="146"/>
      <c r="J23" s="145"/>
      <c r="K23" s="145"/>
      <c r="L23" s="145"/>
      <c r="M23" s="147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C21" sqref="C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7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7">
        <v>1950</v>
      </c>
      <c r="C12" s="61">
        <v>1820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15" customFormat="1" ht="15" customHeight="1">
      <c r="A13" s="88" t="s">
        <v>28</v>
      </c>
      <c r="B13" s="127">
        <v>1840</v>
      </c>
      <c r="C13" s="61">
        <v>759.6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17" customFormat="1" ht="15" customHeight="1">
      <c r="A14" s="88" t="s">
        <v>29</v>
      </c>
      <c r="B14" s="127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15" customFormat="1" ht="15" customHeight="1">
      <c r="A15" s="89" t="s">
        <v>30</v>
      </c>
      <c r="B15" s="127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7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27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28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AVERAGE(C21)</f>
        <v>2579.6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87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4600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>
        <f>C22/1</f>
        <v>4600</v>
      </c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AVERAGE(C21)</f>
        <v>4245.08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Normal="100" workbookViewId="0">
      <selection activeCell="N3" sqref="A3:XFD4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93" t="s">
        <v>0</v>
      </c>
      <c r="B3" s="178" t="s">
        <v>1</v>
      </c>
      <c r="C3" s="178" t="s">
        <v>2</v>
      </c>
      <c r="D3" s="178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78" t="s">
        <v>16</v>
      </c>
      <c r="J3" s="178" t="s">
        <v>8</v>
      </c>
      <c r="K3" s="178" t="s">
        <v>9</v>
      </c>
      <c r="L3" s="178" t="s">
        <v>10</v>
      </c>
      <c r="M3" s="178" t="s">
        <v>11</v>
      </c>
    </row>
    <row r="4" spans="1:13" s="58" customFormat="1" ht="11.25">
      <c r="A4" s="194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4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4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4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4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4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4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5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2"/>
      <c r="F12" s="162"/>
      <c r="G12" s="162"/>
      <c r="H12" s="162"/>
      <c r="I12" s="163"/>
      <c r="J12" s="162"/>
      <c r="K12" s="162"/>
      <c r="L12" s="162"/>
      <c r="M12" s="166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2"/>
      <c r="H13" s="162"/>
      <c r="I13" s="162"/>
      <c r="J13" s="162"/>
      <c r="K13" s="162"/>
      <c r="L13" s="162"/>
      <c r="M13" s="166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2"/>
      <c r="H14" s="162"/>
      <c r="I14" s="162"/>
      <c r="J14" s="162"/>
      <c r="K14" s="162"/>
      <c r="L14" s="162"/>
      <c r="M14" s="166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5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2"/>
      <c r="H16" s="162"/>
      <c r="I16" s="162"/>
      <c r="J16" s="162"/>
      <c r="K16" s="162"/>
      <c r="L16" s="162"/>
      <c r="M16" s="166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2"/>
      <c r="H17" s="162"/>
      <c r="I17" s="162"/>
      <c r="J17" s="162"/>
      <c r="K17" s="162"/>
      <c r="L17" s="162"/>
      <c r="M17" s="166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5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5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9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70"/>
    </row>
    <row r="23" spans="1:13" ht="15" customHeight="1" thickBot="1">
      <c r="A23" s="71" t="s">
        <v>13</v>
      </c>
      <c r="B23" s="198" t="s">
        <v>17</v>
      </c>
      <c r="C23" s="72"/>
      <c r="D23" s="167"/>
      <c r="E23" s="167"/>
      <c r="F23" s="167"/>
      <c r="G23" s="167"/>
      <c r="H23" s="167"/>
      <c r="I23" s="168"/>
      <c r="J23" s="167"/>
      <c r="K23" s="167"/>
      <c r="L23" s="167"/>
      <c r="M23" s="169"/>
    </row>
    <row r="24" spans="1:13" ht="15">
      <c r="A24"/>
    </row>
    <row r="25" spans="1:13">
      <c r="A25" s="32" t="s">
        <v>85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9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82" t="s">
        <v>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</row>
    <row r="2" spans="1:14" ht="21.75" thickBot="1">
      <c r="A2" s="173" t="s">
        <v>45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4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4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9">
        <v>489.73</v>
      </c>
      <c r="C6" s="96">
        <f>40.52+234.24+65.6+2.35+93.85+38.4+16</f>
        <v>490.96000000000004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7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7">
        <v>2480</v>
      </c>
      <c r="C12" s="98">
        <v>2436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27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9"/>
    </row>
    <row r="14" spans="1:14" s="63" customFormat="1" ht="15" customHeight="1">
      <c r="A14" s="88" t="s">
        <v>29</v>
      </c>
      <c r="B14" s="127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7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7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7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8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AVERAGE(B21:C21)</f>
        <v>4269.165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6"/>
  <sheetViews>
    <sheetView zoomScaleNormal="100" workbookViewId="0">
      <selection activeCell="N3" sqref="A3:XFD4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1" customFormat="1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201" customFormat="1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4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4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4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4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4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4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5"/>
    </row>
    <row r="12" spans="1:13" ht="15" customHeight="1">
      <c r="A12" s="88" t="s">
        <v>27</v>
      </c>
      <c r="B12" s="114">
        <v>0</v>
      </c>
      <c r="C12" s="60"/>
      <c r="D12" s="60"/>
      <c r="E12" s="162"/>
      <c r="F12" s="162"/>
      <c r="G12" s="162"/>
      <c r="H12" s="162"/>
      <c r="I12" s="163"/>
      <c r="J12" s="162"/>
      <c r="K12" s="162"/>
      <c r="L12" s="162"/>
      <c r="M12" s="166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2"/>
      <c r="H13" s="162"/>
      <c r="I13" s="162"/>
      <c r="J13" s="162"/>
      <c r="K13" s="162"/>
      <c r="L13" s="162"/>
      <c r="M13" s="166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2"/>
      <c r="H14" s="162"/>
      <c r="I14" s="162"/>
      <c r="J14" s="162"/>
      <c r="K14" s="162"/>
      <c r="L14" s="162"/>
      <c r="M14" s="166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5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2"/>
      <c r="H16" s="162"/>
      <c r="I16" s="162"/>
      <c r="J16" s="162"/>
      <c r="K16" s="162"/>
      <c r="L16" s="162"/>
      <c r="M16" s="166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2"/>
      <c r="H17" s="162"/>
      <c r="I17" s="162"/>
      <c r="J17" s="162"/>
      <c r="K17" s="162"/>
      <c r="L17" s="162"/>
      <c r="M17" s="166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5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5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70"/>
    </row>
    <row r="23" spans="1:13" ht="15" customHeight="1" thickBot="1">
      <c r="A23" s="91" t="s">
        <v>13</v>
      </c>
      <c r="B23" s="118"/>
      <c r="C23" s="72"/>
      <c r="D23" s="167"/>
      <c r="E23" s="167"/>
      <c r="F23" s="167"/>
      <c r="G23" s="167"/>
      <c r="H23" s="167"/>
      <c r="I23" s="168"/>
      <c r="J23" s="167"/>
      <c r="K23" s="167"/>
      <c r="L23" s="167"/>
      <c r="M23" s="169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82</v>
      </c>
    </row>
    <row r="26" spans="1:13">
      <c r="A26" s="32" t="s">
        <v>85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C21" sqref="C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58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>3300+1400</f>
        <v>4700</v>
      </c>
      <c r="C12" s="61">
        <f>3300+1400</f>
        <v>4700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:L19" si="0">SUM(B5:B18)</f>
        <v>4700</v>
      </c>
      <c r="C19" s="69">
        <f>SUM(C5:C18)</f>
        <v>4700</v>
      </c>
      <c r="D19" s="69">
        <f t="shared" ref="D19:M19" si="1">SUM(D5:D18)</f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AVERAGE(C21)</f>
        <v>4600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C10" sqref="C10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AVERAGE(C21)</f>
        <v>4550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topLeftCell="A2" zoomScaleNormal="100" workbookViewId="0">
      <selection activeCell="N3" sqref="A3:XFD4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7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/>
      <c r="E5" s="57"/>
      <c r="F5" s="57"/>
      <c r="G5" s="57"/>
      <c r="H5" s="57"/>
      <c r="I5" s="57"/>
      <c r="J5" s="57"/>
      <c r="K5" s="57"/>
      <c r="L5" s="57"/>
      <c r="M5" s="94"/>
    </row>
    <row r="6" spans="1:13" ht="15" customHeight="1">
      <c r="A6" s="87" t="s">
        <v>21</v>
      </c>
      <c r="B6" s="113">
        <v>0</v>
      </c>
      <c r="C6" s="57">
        <v>0</v>
      </c>
      <c r="D6" s="57"/>
      <c r="E6" s="57"/>
      <c r="F6" s="57"/>
      <c r="G6" s="57"/>
      <c r="H6" s="57"/>
      <c r="I6" s="57"/>
      <c r="J6" s="57"/>
      <c r="K6" s="57"/>
      <c r="L6" s="57"/>
      <c r="M6" s="94"/>
    </row>
    <row r="7" spans="1:13" ht="15" customHeight="1">
      <c r="A7" s="87" t="s">
        <v>22</v>
      </c>
      <c r="B7" s="113">
        <v>0</v>
      </c>
      <c r="C7" s="57">
        <v>0</v>
      </c>
      <c r="D7" s="57"/>
      <c r="E7" s="57"/>
      <c r="F7" s="57"/>
      <c r="G7" s="57"/>
      <c r="H7" s="57"/>
      <c r="I7" s="57"/>
      <c r="J7" s="57"/>
      <c r="K7" s="57"/>
      <c r="L7" s="57"/>
      <c r="M7" s="94"/>
    </row>
    <row r="8" spans="1:13" ht="15" customHeight="1">
      <c r="A8" s="87" t="s">
        <v>23</v>
      </c>
      <c r="B8" s="113">
        <v>0</v>
      </c>
      <c r="C8" s="57">
        <v>0</v>
      </c>
      <c r="D8" s="57"/>
      <c r="E8" s="57"/>
      <c r="F8" s="57"/>
      <c r="G8" s="57"/>
      <c r="H8" s="57"/>
      <c r="I8" s="57"/>
      <c r="J8" s="57"/>
      <c r="K8" s="57"/>
      <c r="L8" s="57"/>
      <c r="M8" s="94"/>
    </row>
    <row r="9" spans="1:13" ht="15" customHeight="1">
      <c r="A9" s="87" t="s">
        <v>24</v>
      </c>
      <c r="B9" s="113">
        <v>0</v>
      </c>
      <c r="C9" s="57">
        <v>0</v>
      </c>
      <c r="D9" s="57"/>
      <c r="E9" s="57"/>
      <c r="F9" s="57"/>
      <c r="G9" s="57"/>
      <c r="H9" s="57"/>
      <c r="I9" s="57"/>
      <c r="J9" s="57"/>
      <c r="K9" s="57"/>
      <c r="L9" s="57"/>
      <c r="M9" s="94"/>
    </row>
    <row r="10" spans="1:13" ht="15" customHeight="1">
      <c r="A10" s="87" t="s">
        <v>25</v>
      </c>
      <c r="B10" s="113">
        <v>0</v>
      </c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94"/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/>
      <c r="E11" s="57"/>
      <c r="F11" s="57"/>
      <c r="G11" s="61"/>
      <c r="H11" s="61"/>
      <c r="I11" s="61"/>
      <c r="J11" s="61"/>
      <c r="K11" s="61"/>
      <c r="L11" s="61"/>
      <c r="M11" s="95"/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95"/>
      <c r="E12" s="195"/>
      <c r="F12" s="195"/>
      <c r="G12" s="195"/>
      <c r="H12" s="195"/>
      <c r="I12" s="199"/>
      <c r="J12" s="195"/>
      <c r="K12" s="195"/>
      <c r="L12" s="195"/>
      <c r="M12" s="196"/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/>
      <c r="E13" s="57"/>
      <c r="F13" s="57"/>
      <c r="G13" s="195"/>
      <c r="H13" s="195"/>
      <c r="I13" s="195"/>
      <c r="J13" s="195"/>
      <c r="K13" s="195"/>
      <c r="L13" s="195"/>
      <c r="M13" s="196"/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/>
      <c r="E14" s="57"/>
      <c r="F14" s="57"/>
      <c r="G14" s="195"/>
      <c r="H14" s="195"/>
      <c r="I14" s="195"/>
      <c r="J14" s="195"/>
      <c r="K14" s="195"/>
      <c r="L14" s="195"/>
      <c r="M14" s="196"/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/>
      <c r="E15" s="57"/>
      <c r="F15" s="57"/>
      <c r="G15" s="61"/>
      <c r="H15" s="61"/>
      <c r="I15" s="61"/>
      <c r="J15" s="61"/>
      <c r="K15" s="61"/>
      <c r="L15" s="61"/>
      <c r="M15" s="95"/>
    </row>
    <row r="16" spans="1:13" ht="15" customHeight="1">
      <c r="A16" s="88" t="s">
        <v>31</v>
      </c>
      <c r="B16" s="113">
        <v>0</v>
      </c>
      <c r="C16" s="61">
        <v>0</v>
      </c>
      <c r="D16" s="57"/>
      <c r="E16" s="57"/>
      <c r="F16" s="57"/>
      <c r="G16" s="195"/>
      <c r="H16" s="195"/>
      <c r="I16" s="195"/>
      <c r="J16" s="195"/>
      <c r="K16" s="195"/>
      <c r="L16" s="195"/>
      <c r="M16" s="196"/>
    </row>
    <row r="17" spans="1:13" ht="15" customHeight="1">
      <c r="A17" s="88" t="s">
        <v>32</v>
      </c>
      <c r="B17" s="113">
        <v>0</v>
      </c>
      <c r="C17" s="61">
        <v>0</v>
      </c>
      <c r="D17" s="57"/>
      <c r="E17" s="57"/>
      <c r="F17" s="57"/>
      <c r="G17" s="195"/>
      <c r="H17" s="195"/>
      <c r="I17" s="195"/>
      <c r="J17" s="195"/>
      <c r="K17" s="195"/>
      <c r="L17" s="195"/>
      <c r="M17" s="196"/>
    </row>
    <row r="18" spans="1:13" ht="15" customHeight="1" thickBot="1">
      <c r="A18" s="90" t="s">
        <v>33</v>
      </c>
      <c r="B18" s="113">
        <v>0</v>
      </c>
      <c r="C18" s="92">
        <v>0</v>
      </c>
      <c r="D18" s="57"/>
      <c r="E18" s="57"/>
      <c r="F18" s="57"/>
      <c r="G18" s="61"/>
      <c r="H18" s="61"/>
      <c r="I18" s="61"/>
      <c r="J18" s="61"/>
      <c r="K18" s="61"/>
      <c r="L18" s="61"/>
      <c r="M18" s="95"/>
    </row>
    <row r="19" spans="1:13" ht="15" customHeight="1" thickBot="1">
      <c r="A19" s="67" t="s">
        <v>34</v>
      </c>
      <c r="B19" s="69">
        <f t="shared" ref="B19" si="0">SUM(B5:B18)</f>
        <v>4800</v>
      </c>
      <c r="C19" s="69" t="s">
        <v>35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5" customHeight="1" thickBot="1">
      <c r="A20" s="70" t="s">
        <v>14</v>
      </c>
      <c r="B20" s="116">
        <v>200</v>
      </c>
      <c r="C20" s="93">
        <v>0</v>
      </c>
      <c r="D20" s="61"/>
      <c r="E20" s="61"/>
      <c r="F20" s="61"/>
      <c r="G20" s="61"/>
      <c r="H20" s="61"/>
      <c r="I20" s="61"/>
      <c r="J20" s="61"/>
      <c r="K20" s="61"/>
      <c r="L20" s="61"/>
      <c r="M20" s="95"/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5" customHeight="1" thickBot="1">
      <c r="A22" s="70" t="s">
        <v>12</v>
      </c>
      <c r="B22" s="117">
        <f>AVERAGE(B21)</f>
        <v>4600</v>
      </c>
      <c r="C22" s="77">
        <f>AVERAGE(B21:C21)</f>
        <v>2300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N3" sqref="A3:XFD4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1" customFormat="1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201" customFormat="1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/>
      <c r="C21" s="69">
        <v>0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/>
      <c r="C22" s="77">
        <f>AVERAGE(C21)</f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6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77">
        <f>AVERAGE(C21)</f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1" customFormat="1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201" customFormat="1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>
      <c r="A5" s="41" t="s">
        <v>20</v>
      </c>
      <c r="B5" s="36">
        <v>2000</v>
      </c>
      <c r="C5" s="23">
        <v>2000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.75" thickBot="1">
      <c r="A22" s="27" t="s">
        <v>12</v>
      </c>
      <c r="B22" s="52">
        <f>AVERAGE(B21)</f>
        <v>4170</v>
      </c>
      <c r="C22" s="53">
        <f>AVERAGE(B21:C21)</f>
        <v>4065</v>
      </c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N24"/>
  <sheetViews>
    <sheetView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4" ht="21.75" thickBot="1">
      <c r="A2" s="173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4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4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AVERAGE(B21:C21)</f>
        <v>3856.13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6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22">
        <f t="shared" ref="D19:M19" si="0">SUM(D5:D18)</f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22">
        <f t="shared" ref="D21:M21" si="1">D19-D20</f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AVERAGE(B21:C21)</f>
        <v>4400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46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7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1500</v>
      </c>
      <c r="C5" s="96">
        <v>1500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2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AVERAGE(B21:C21)</f>
        <v>4594.13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3.5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topLeftCell="A4"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4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4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4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4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4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4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5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2"/>
      <c r="F12" s="162"/>
      <c r="G12" s="162"/>
      <c r="H12" s="162"/>
      <c r="I12" s="163"/>
      <c r="J12" s="162"/>
      <c r="K12" s="162"/>
      <c r="L12" s="162"/>
      <c r="M12" s="166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2"/>
      <c r="H13" s="162"/>
      <c r="I13" s="162"/>
      <c r="J13" s="162"/>
      <c r="K13" s="162"/>
      <c r="L13" s="162"/>
      <c r="M13" s="166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2"/>
      <c r="H14" s="162"/>
      <c r="I14" s="162"/>
      <c r="J14" s="162"/>
      <c r="K14" s="162"/>
      <c r="L14" s="162"/>
      <c r="M14" s="166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5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2"/>
      <c r="H16" s="162"/>
      <c r="I16" s="162"/>
      <c r="J16" s="162"/>
      <c r="K16" s="162"/>
      <c r="L16" s="162"/>
      <c r="M16" s="166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2"/>
      <c r="H17" s="162"/>
      <c r="I17" s="162"/>
      <c r="J17" s="162"/>
      <c r="K17" s="162"/>
      <c r="L17" s="162"/>
      <c r="M17" s="166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5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5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70"/>
    </row>
    <row r="23" spans="1:13" ht="15" customHeight="1" thickBot="1">
      <c r="A23" s="91" t="s">
        <v>13</v>
      </c>
      <c r="B23" s="118"/>
      <c r="C23" s="72"/>
      <c r="D23" s="167"/>
      <c r="E23" s="167"/>
      <c r="F23" s="167"/>
      <c r="G23" s="167"/>
      <c r="H23" s="167"/>
      <c r="I23" s="168"/>
      <c r="J23" s="167"/>
      <c r="K23" s="167"/>
      <c r="L23" s="167"/>
      <c r="M23" s="169"/>
    </row>
    <row r="24" spans="1:13" ht="15">
      <c r="A24"/>
    </row>
    <row r="25" spans="1:13">
      <c r="A25" s="32" t="s">
        <v>85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83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>
        <f>C22/1</f>
        <v>2700</v>
      </c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6"/>
  <sheetViews>
    <sheetView topLeftCell="A13" zoomScaleNormal="100" workbookViewId="0">
      <selection activeCell="N3" sqref="A3:XFD4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80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1" customFormat="1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201" customFormat="1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4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4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4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4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4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4"/>
    </row>
    <row r="11" spans="1:13" ht="15" customHeight="1">
      <c r="A11" s="86" t="s">
        <v>26</v>
      </c>
      <c r="B11" s="12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5"/>
    </row>
    <row r="12" spans="1:13" ht="15" customHeight="1">
      <c r="A12" s="86" t="s">
        <v>27</v>
      </c>
      <c r="B12" s="127">
        <v>4940</v>
      </c>
      <c r="C12" s="60"/>
      <c r="D12" s="60"/>
      <c r="E12" s="162"/>
      <c r="F12" s="162"/>
      <c r="G12" s="162"/>
      <c r="H12" s="162"/>
      <c r="I12" s="163"/>
      <c r="J12" s="162"/>
      <c r="K12" s="162"/>
      <c r="L12" s="162"/>
      <c r="M12" s="166"/>
    </row>
    <row r="13" spans="1:13" ht="15" customHeight="1">
      <c r="A13" s="86" t="s">
        <v>28</v>
      </c>
      <c r="B13" s="127">
        <v>0</v>
      </c>
      <c r="C13" s="60"/>
      <c r="D13" s="60"/>
      <c r="E13" s="56"/>
      <c r="F13" s="56"/>
      <c r="G13" s="162"/>
      <c r="H13" s="162"/>
      <c r="I13" s="162"/>
      <c r="J13" s="162"/>
      <c r="K13" s="162"/>
      <c r="L13" s="162"/>
      <c r="M13" s="166"/>
    </row>
    <row r="14" spans="1:13" ht="15" customHeight="1">
      <c r="A14" s="88" t="s">
        <v>29</v>
      </c>
      <c r="B14" s="127">
        <v>0</v>
      </c>
      <c r="C14" s="60"/>
      <c r="D14" s="60"/>
      <c r="E14" s="56"/>
      <c r="F14" s="56"/>
      <c r="G14" s="162"/>
      <c r="H14" s="162"/>
      <c r="I14" s="162"/>
      <c r="J14" s="162"/>
      <c r="K14" s="162"/>
      <c r="L14" s="162"/>
      <c r="M14" s="166"/>
    </row>
    <row r="15" spans="1:13" ht="15" customHeight="1">
      <c r="A15" s="89" t="s">
        <v>30</v>
      </c>
      <c r="B15" s="12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5"/>
    </row>
    <row r="16" spans="1:13" ht="15" customHeight="1">
      <c r="A16" s="88" t="s">
        <v>31</v>
      </c>
      <c r="B16" s="127">
        <v>0</v>
      </c>
      <c r="C16" s="60"/>
      <c r="D16" s="60"/>
      <c r="E16" s="56"/>
      <c r="F16" s="56"/>
      <c r="G16" s="162"/>
      <c r="H16" s="162"/>
      <c r="I16" s="162"/>
      <c r="J16" s="162"/>
      <c r="K16" s="162"/>
      <c r="L16" s="162"/>
      <c r="M16" s="166"/>
    </row>
    <row r="17" spans="1:13" ht="15" customHeight="1">
      <c r="A17" s="88" t="s">
        <v>32</v>
      </c>
      <c r="B17" s="127">
        <v>0</v>
      </c>
      <c r="C17" s="60"/>
      <c r="D17" s="60"/>
      <c r="E17" s="56"/>
      <c r="F17" s="56"/>
      <c r="G17" s="162"/>
      <c r="H17" s="162"/>
      <c r="I17" s="162"/>
      <c r="J17" s="162"/>
      <c r="K17" s="162"/>
      <c r="L17" s="162"/>
      <c r="M17" s="166"/>
    </row>
    <row r="18" spans="1:13" ht="15" customHeight="1" thickBot="1">
      <c r="A18" s="90" t="s">
        <v>33</v>
      </c>
      <c r="B18" s="128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5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5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70"/>
    </row>
    <row r="23" spans="1:13" ht="15" customHeight="1" thickBot="1">
      <c r="A23" s="91" t="s">
        <v>13</v>
      </c>
      <c r="B23" s="125"/>
      <c r="C23" s="72"/>
      <c r="D23" s="167"/>
      <c r="E23" s="167"/>
      <c r="F23" s="167"/>
      <c r="G23" s="167"/>
      <c r="H23" s="167"/>
      <c r="I23" s="168"/>
      <c r="J23" s="167"/>
      <c r="K23" s="167"/>
      <c r="L23" s="167"/>
      <c r="M23" s="169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85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0</v>
      </c>
      <c r="E12" s="57">
        <v>0</v>
      </c>
      <c r="F12" s="195">
        <v>0</v>
      </c>
      <c r="G12" s="195">
        <v>0</v>
      </c>
      <c r="H12" s="195">
        <v>0</v>
      </c>
      <c r="I12" s="61">
        <v>0</v>
      </c>
      <c r="J12" s="195">
        <v>0</v>
      </c>
      <c r="K12" s="195">
        <v>0</v>
      </c>
      <c r="L12" s="195">
        <v>0</v>
      </c>
      <c r="M12" s="196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6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6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6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47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8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400</v>
      </c>
      <c r="C5" s="96">
        <v>400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AVERAGE(B21:C21)</f>
        <v>4600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4"/>
  <sheetViews>
    <sheetView zoomScaleNormal="100" workbookViewId="0">
      <selection activeCell="N3" sqref="A3:XFD4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4" ht="21.75" thickBot="1">
      <c r="A2" s="173" t="s">
        <v>48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4" s="158" customFormat="1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4" s="157" customFormat="1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AVERAGE(B21:C21)</f>
        <v>3587.91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C13" sqref="C13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49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57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157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AVERAGE(B21:C21)</f>
        <v>3392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8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89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AVERAGE(B21:C21)</f>
        <v>4376.75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6"/>
  <sheetViews>
    <sheetView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3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ht="21.75" thickBot="1">
      <c r="A2" s="173" t="s">
        <v>51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200" customFormat="1" ht="11.25">
      <c r="A3" s="187" t="s">
        <v>0</v>
      </c>
      <c r="B3" s="191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6</v>
      </c>
      <c r="H3" s="185" t="s">
        <v>7</v>
      </c>
      <c r="I3" s="185" t="s">
        <v>16</v>
      </c>
      <c r="J3" s="185" t="s">
        <v>8</v>
      </c>
      <c r="K3" s="185" t="s">
        <v>9</v>
      </c>
      <c r="L3" s="185" t="s">
        <v>10</v>
      </c>
      <c r="M3" s="186" t="s">
        <v>11</v>
      </c>
    </row>
    <row r="4" spans="1:13" s="58" customFormat="1" ht="11.25">
      <c r="A4" s="188"/>
      <c r="B4" s="19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1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AVERAGE(B21:C21)</f>
        <v>3255.4300000000003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JAYME ASFORA</vt:lpstr>
      <vt:lpstr>JAIRO BRITTO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2019-03-19T12:49:43Z</dcterms:modified>
</cp:coreProperties>
</file>