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1\Lançamento Internet e Relatório 2021\06 Junho 2021\"/>
    </mc:Choice>
  </mc:AlternateContent>
  <xr:revisionPtr revIDLastSave="0" documentId="8_{27C8786A-F450-4A68-8BFB-D260C8588326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</workbook>
</file>

<file path=xl/calcChain.xml><?xml version="1.0" encoding="utf-8"?>
<calcChain xmlns="http://schemas.openxmlformats.org/spreadsheetml/2006/main">
  <c r="G22" i="31" l="1"/>
  <c r="G22" i="27"/>
  <c r="G22" i="37"/>
  <c r="G22" i="8"/>
  <c r="G22" i="3"/>
  <c r="G14" i="3"/>
  <c r="G22" i="5"/>
  <c r="G22" i="51"/>
  <c r="G22" i="50"/>
  <c r="G22" i="52"/>
  <c r="G22" i="15"/>
  <c r="G22" i="19"/>
  <c r="G13" i="19"/>
  <c r="G22" i="12"/>
  <c r="G22" i="23"/>
  <c r="G22" i="10"/>
  <c r="G22" i="13"/>
  <c r="G22" i="49"/>
  <c r="G22" i="21"/>
  <c r="G22" i="4"/>
  <c r="G15" i="4"/>
  <c r="G22" i="47"/>
  <c r="G22" i="17"/>
  <c r="G22" i="33"/>
  <c r="G22" i="25"/>
  <c r="G10" i="25"/>
  <c r="G5" i="25"/>
  <c r="G22" i="45"/>
  <c r="G22" i="24"/>
  <c r="G22" i="9"/>
  <c r="G22" i="30"/>
  <c r="G22" i="2"/>
  <c r="G22" i="14"/>
  <c r="G15" i="14"/>
  <c r="G22" i="26"/>
  <c r="G12" i="26"/>
  <c r="G22" i="7"/>
  <c r="G7" i="7"/>
  <c r="G22" i="29"/>
  <c r="G22" i="20" l="1"/>
  <c r="G22" i="48" l="1"/>
  <c r="G22" i="22" l="1"/>
  <c r="G22" i="16" l="1"/>
  <c r="G22" i="35" l="1"/>
  <c r="G22" i="40"/>
  <c r="G22" i="6" l="1"/>
  <c r="G18" i="6"/>
  <c r="F22" i="53" l="1"/>
  <c r="F22" i="3"/>
  <c r="F14" i="3"/>
  <c r="F22" i="38"/>
  <c r="F22" i="31"/>
  <c r="F22" i="45"/>
  <c r="F22" i="47"/>
  <c r="F22" i="27"/>
  <c r="F22" i="23"/>
  <c r="F22" i="15"/>
  <c r="F22" i="8"/>
  <c r="F22" i="5"/>
  <c r="F22" i="52"/>
  <c r="F22" i="50"/>
  <c r="F22" i="49"/>
  <c r="F22" i="37"/>
  <c r="F22" i="19"/>
  <c r="F13" i="19"/>
  <c r="F22" i="12"/>
  <c r="F22" i="51" l="1"/>
  <c r="F22" i="10"/>
  <c r="F22" i="33"/>
  <c r="F22" i="24"/>
  <c r="F22" i="25"/>
  <c r="F10" i="25"/>
  <c r="F5" i="25"/>
  <c r="F22" i="21"/>
  <c r="F22" i="14"/>
  <c r="F22" i="13"/>
  <c r="F22" i="26"/>
  <c r="F12" i="26"/>
  <c r="F22" i="7"/>
  <c r="F21" i="7"/>
  <c r="F7" i="7"/>
  <c r="F22" i="17"/>
  <c r="F22" i="4"/>
  <c r="F22" i="29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/>
  <c r="D19" i="50"/>
  <c r="D21" i="50" s="1"/>
  <c r="D19" i="49"/>
  <c r="D21" i="49" s="1"/>
  <c r="D19" i="52"/>
  <c r="D21" i="52" s="1"/>
  <c r="D19" i="22"/>
  <c r="D21" i="22" s="1"/>
  <c r="D21" i="37"/>
  <c r="D19" i="37"/>
  <c r="D19" i="19"/>
  <c r="D21" i="19" s="1"/>
  <c r="D13" i="19"/>
  <c r="D10" i="25"/>
  <c r="D19" i="25" s="1"/>
  <c r="D21" i="25" s="1"/>
  <c r="D21" i="20"/>
  <c r="D19" i="20"/>
  <c r="D19" i="33"/>
  <c r="D21" i="33" s="1"/>
  <c r="D21" i="21"/>
  <c r="D19" i="21"/>
  <c r="D19" i="14"/>
  <c r="D21" i="14" s="1"/>
  <c r="D21" i="10"/>
  <c r="D19" i="10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6" s="1"/>
  <c r="D21" i="6" s="1"/>
  <c r="D19" i="4"/>
  <c r="D21" i="4" s="1"/>
  <c r="D19" i="2"/>
  <c r="D21" i="2" s="1"/>
  <c r="D19" i="29"/>
  <c r="D21" i="29" s="1"/>
  <c r="C15" i="15"/>
  <c r="C15" i="45"/>
  <c r="C15" i="24"/>
  <c r="C13" i="50"/>
  <c r="C10" i="25" l="1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G22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I21" i="13"/>
  <c r="H21" i="9"/>
  <c r="B19" i="53"/>
  <c r="B21" i="53" s="1"/>
  <c r="E22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E22" i="47" s="1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E22" i="13" l="1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E22" i="29" l="1"/>
  <c r="D22" i="29"/>
  <c r="C22" i="29"/>
  <c r="B22" i="29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<sst xmlns="http://schemas.openxmlformats.org/spreadsheetml/2006/main" count="1367" uniqueCount="80">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</sst>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30272.000000000004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482.3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722.93999999999983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90.55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2180.59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90977.299999999988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800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22650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3765.7599999999998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500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5166.45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157607.89000000001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3157.26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154450.63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>
        <f>AVERAGE($B$21:G21)</f>
        <v>140427.11666666667</v>
      </c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 x14ac:dyDescent="0.3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>
        <v>130.18</v>
      </c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>2500+1000</f>
        <v>3500</v>
      </c>
      <c r="E14" s="39">
        <f>2500+1000</f>
        <v>3500</v>
      </c>
      <c r="F14" s="39">
        <f>2500+1000</f>
        <v>3500</v>
      </c>
      <c r="G14" s="39">
        <f>2500+1000</f>
        <v>3500</v>
      </c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>
        <v>187.5</v>
      </c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>
        <v>780</v>
      </c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4564.99</v>
      </c>
      <c r="C19" s="65">
        <f t="shared" ref="C19:M19" si="1">SUM(C5:C18)</f>
        <v>4584.91</v>
      </c>
      <c r="D19" s="65">
        <f t="shared" si="1"/>
        <v>4607.59</v>
      </c>
      <c r="E19" s="65">
        <f t="shared" si="1"/>
        <v>4452.57</v>
      </c>
      <c r="F19" s="65">
        <f t="shared" si="1"/>
        <v>3795.5</v>
      </c>
      <c r="G19" s="65">
        <f t="shared" si="1"/>
        <v>4597.68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2">C19-C20</f>
        <v>4584.91</v>
      </c>
      <c r="D21" s="65">
        <f t="shared" si="2"/>
        <v>4600</v>
      </c>
      <c r="E21" s="65">
        <f t="shared" si="2"/>
        <v>4452.57</v>
      </c>
      <c r="F21" s="65">
        <f t="shared" si="2"/>
        <v>3795.5</v>
      </c>
      <c r="G21" s="65">
        <f t="shared" si="2"/>
        <v>4597.68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>
        <f>AVERAGE($B$21:G21)</f>
        <v>4432.6083333333336</v>
      </c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>
        <f>76.39+28.68</f>
        <v>105.07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>
        <v>350</v>
      </c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>
        <v>545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4600.07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>
        <v>7.0000000000000007E-2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>
        <f>AVERAGE($B$21:G21)</f>
        <v>4419.7533333333331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0">
        <v>5250</v>
      </c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5250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>
        <v>650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39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>
        <f>2100+2400</f>
        <v>4500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>
        <v>84.98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4584.9799999999996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4584.9799999999996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>
        <f>AVERAGE($B$21:G21)</f>
        <v>4524.4633333333331</v>
      </c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:F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>
        <v>4600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2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G22" sqref="G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>
        <v>4500</v>
      </c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4500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750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>
        <v>225.99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4525.99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4525.99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>
        <f>AVERAGE($B$21:G21)</f>
        <v>4566.4733333333324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>
        <v>2046.9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>
        <v>243.88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>
        <v>140</v>
      </c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>
        <v>1700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>
        <f>47.8+47.8</f>
        <v>95.6</v>
      </c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4226.380000000001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4226.380000000001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>
        <f>AVERAGE($B$21:G21)</f>
        <v>4144.3216666666667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>
        <v>4705.5</v>
      </c>
      <c r="H12" s="62"/>
      <c r="I12" s="62"/>
      <c r="J12" s="60"/>
      <c r="K12" s="62"/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4705.5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>
        <v>105.5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4516.666666666667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>
        <v>4599.8999999999996</v>
      </c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4599.8999999999996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>
        <f>AVERAGE($B$21:G21)</f>
        <v>4548.8233333333337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>1614.3+3.9</f>
        <v>1618.2</v>
      </c>
      <c r="G5" s="60">
        <f>1614.3+3.9</f>
        <v>1618.2</v>
      </c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>
        <v>482.3</v>
      </c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>
        <v>39.42</v>
      </c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>
        <v>90.55</v>
      </c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>
        <f>249.99+249.99+500+410.48</f>
        <v>1410.46</v>
      </c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3613.6800000000003</v>
      </c>
      <c r="G19" s="65">
        <f t="shared" si="1"/>
        <v>3640.9300000000003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3613.6800000000003</v>
      </c>
      <c r="G21" s="65">
        <f t="shared" si="3"/>
        <v>3640.9300000000003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>
        <f>AVERAGE($B$21:G21)</f>
        <v>3764.5750000000003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>
        <v>1300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>
        <v>90.82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>
        <v>1950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>
        <f>700+100</f>
        <v>800</v>
      </c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4140.82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4140.82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>
        <f>AVERAGE($B$21:G21)</f>
        <v>3775.6783333333333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>
        <v>1800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>
        <v>1309.6500000000001</v>
      </c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>
        <v>1501.2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4610.8500000000004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>
        <v>10.85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>
        <f>AVERAGE($B$21:G21)</f>
        <v>4560.2333333333336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>
        <v>5520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>
        <v>920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>
        <v>4000</v>
      </c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4000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4000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>
        <f>AVERAGE($B$21:G21)</f>
        <v>876.77499999999998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>
        <v>2500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>
        <v>601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3101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3101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>
        <f>AVERAGE($B$21:G21)</f>
        <v>2994.7066666666665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4800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>
        <v>200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>
        <v>4500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>
        <v>2700</v>
      </c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>
        <v>98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4598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4598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>
        <f>AVERAGE($B$21:G21)</f>
        <v>3272.5583333333329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62"/>
      <c r="I20" s="62"/>
      <c r="J20" s="62"/>
      <c r="K20" s="62"/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>
        <v>113.81</v>
      </c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1113.81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1113.81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>
        <f>AVERAGE($B$21:G21)</f>
        <v>2263.9933333333329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>
        <v>2000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2000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2000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>
        <f>AVERAGE($B$21:G21)</f>
        <v>1000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G18" sqref="G18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>
        <v>4984</v>
      </c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>
        <v>384</v>
      </c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>
        <v>3900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3900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3900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>
        <f>AVERAGE($B$21:G21)</f>
        <v>1300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>
        <v>4599.8999999999996</v>
      </c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>
        <f>AVERAGE($B$21:G21)</f>
        <v>4496.1733333333332</v>
      </c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>
        <v>4500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4500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>
        <f>AVERAGE($B$21:G21)</f>
        <v>4532.3166666666666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G5" sqref="G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>
        <v>3006.9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0">
        <v>1900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4906.8999999999996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>
        <v>306.89999999999998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>
        <f>AVERAGE($B$21:G21)</f>
        <v>4536.7833333333328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>
        <v>121.47</v>
      </c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2421.4699999999998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2421.4699999999998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>
        <f>AVERAGE($B$21:G21)</f>
        <v>1032.7333333333333</v>
      </c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>
        <v>4008</v>
      </c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>
        <f>175.56+161.51</f>
        <v>337.07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4345.07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4345.07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>
        <f>AVERAGE($B$21:G21)</f>
        <v>4263.4649999999992</v>
      </c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0"/>
    <pageSetUpPr fitToPage="1"/>
  </sheetPr>
  <dimension ref="A1:M26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G18" sqref="G18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>
        <v>149.94999999999999</v>
      </c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>
        <v>704.5</v>
      </c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>
        <f>740.25+1600</f>
        <v>2340.25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3194.7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3194.7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>
        <f>AVERAGE($B$21:G21)</f>
        <v>3591.3150000000005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M24" sqref="M24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 x14ac:dyDescent="0.25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>
        <v>4600</v>
      </c>
      <c r="H14" s="62"/>
      <c r="I14" s="62"/>
      <c r="J14" s="62"/>
      <c r="K14" s="62"/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>
        <v>129.94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60"/>
      <c r="I14" s="60"/>
      <c r="J14" s="60"/>
      <c r="K14" s="60"/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4829.9400000000005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>
        <v>229.94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4600.0000000000009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>
        <v>1800</v>
      </c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>
        <v>2000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>
        <v>500</v>
      </c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4300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4300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>
        <f>AVERAGE($B$21:G21)</f>
        <v>2725.0333333333333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2021-07-08T12:28:21Z</dcterms:modified>
</cp:coreProperties>
</file>