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firstSheet="31" activeTab="35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25725"/>
</workbook>
</file>

<file path=xl/calcChain.xml><?xml version="1.0" encoding="utf-8"?>
<calcChain xmlns="http://schemas.openxmlformats.org/spreadsheetml/2006/main">
  <c r="K22" i="44"/>
  <c r="K19"/>
  <c r="K19" i="46"/>
  <c r="K19" i="24"/>
  <c r="K22" i="45"/>
  <c r="J22"/>
  <c r="K19"/>
  <c r="K19" i="40"/>
  <c r="K22" i="31"/>
  <c r="J22"/>
  <c r="I22"/>
  <c r="K22" i="8"/>
  <c r="K19"/>
  <c r="K22" i="35"/>
  <c r="K19"/>
  <c r="J19"/>
  <c r="I19"/>
  <c r="K22" i="27"/>
  <c r="K19"/>
  <c r="K22" i="41"/>
  <c r="K19"/>
  <c r="K22" i="28"/>
  <c r="K19"/>
  <c r="K19" i="22"/>
  <c r="J19"/>
  <c r="I19"/>
  <c r="K22" i="19"/>
  <c r="K19"/>
  <c r="K19" i="23"/>
  <c r="K22" i="25"/>
  <c r="K19"/>
  <c r="K9"/>
  <c r="K22" i="20"/>
  <c r="K22" i="15"/>
  <c r="K19"/>
  <c r="K22" i="33"/>
  <c r="K19"/>
  <c r="K22" i="21"/>
  <c r="K19"/>
  <c r="K22" i="37"/>
  <c r="K19"/>
  <c r="K19" i="3"/>
  <c r="K20" i="16"/>
  <c r="K19"/>
  <c r="K19" i="17"/>
  <c r="J19"/>
  <c r="I19"/>
  <c r="K19" i="11"/>
  <c r="K19" i="14"/>
  <c r="K22" i="10"/>
  <c r="K19" i="9"/>
  <c r="K21" s="1"/>
  <c r="K22" s="1"/>
  <c r="K22" i="26"/>
  <c r="K19"/>
  <c r="K19" i="12"/>
  <c r="K22" i="7"/>
  <c r="K19"/>
  <c r="K15" i="6"/>
  <c r="K19"/>
  <c r="K22" i="5" l="1"/>
  <c r="K19" i="4"/>
  <c r="K22" i="30"/>
  <c r="K21"/>
  <c r="K19"/>
  <c r="K22" i="2"/>
  <c r="K9"/>
  <c r="K22" i="29"/>
  <c r="K21"/>
  <c r="K19"/>
  <c r="J19" i="16" l="1"/>
  <c r="H19" i="26"/>
  <c r="I19"/>
  <c r="J19"/>
  <c r="G19"/>
  <c r="J15" i="2" l="1"/>
  <c r="J9"/>
  <c r="J19" i="15"/>
  <c r="J19" i="46"/>
  <c r="J19" i="30"/>
  <c r="J19" i="19"/>
  <c r="J19" i="33"/>
  <c r="J19" i="9"/>
  <c r="J19" i="23"/>
  <c r="J21" s="1"/>
  <c r="J19" i="6"/>
  <c r="J19" i="3"/>
  <c r="J19" i="41"/>
  <c r="J19" i="40"/>
  <c r="J19" i="21"/>
  <c r="J19" i="37"/>
  <c r="J19" i="4"/>
  <c r="J19" i="45"/>
  <c r="J9" i="25"/>
  <c r="J6"/>
  <c r="J19" i="7"/>
  <c r="J19" i="14"/>
  <c r="J19" i="12"/>
  <c r="J19" i="44"/>
  <c r="J19" i="27"/>
  <c r="J19" i="29"/>
  <c r="J19" i="11"/>
  <c r="J19" i="28"/>
  <c r="J19" i="8"/>
  <c r="J19" i="24"/>
  <c r="J19" i="25" l="1"/>
  <c r="I19" i="44"/>
  <c r="I19" i="46"/>
  <c r="I10" i="25"/>
  <c r="I15"/>
  <c r="I9"/>
  <c r="I19" s="1"/>
  <c r="I19" i="3"/>
  <c r="I19" i="7"/>
  <c r="I21" s="1"/>
  <c r="I19" i="11"/>
  <c r="I19" i="24"/>
  <c r="I19" i="19"/>
  <c r="I19" i="45"/>
  <c r="I19" i="41"/>
  <c r="I19" i="28"/>
  <c r="I19" i="9" l="1"/>
  <c r="I19" i="21"/>
  <c r="I19" i="15"/>
  <c r="I19" i="4"/>
  <c r="I19" i="12"/>
  <c r="I19" i="8"/>
  <c r="I21" s="1"/>
  <c r="I19" i="23"/>
  <c r="I19" i="29"/>
  <c r="I19" i="33"/>
  <c r="I19" i="27"/>
  <c r="I19" i="16"/>
  <c r="I19" i="37"/>
  <c r="I19" i="14"/>
  <c r="H19" i="44" l="1"/>
  <c r="H21" s="1"/>
  <c r="H19" i="46"/>
  <c r="H21" s="1"/>
  <c r="H19" i="24"/>
  <c r="H21" s="1"/>
  <c r="H19" i="45"/>
  <c r="H19" i="40"/>
  <c r="H21" s="1"/>
  <c r="H19" i="8"/>
  <c r="H21" s="1"/>
  <c r="H19" i="35"/>
  <c r="H21" s="1"/>
  <c r="H19" i="27"/>
  <c r="H21" s="1"/>
  <c r="H19" i="41"/>
  <c r="H19" i="28"/>
  <c r="H21" s="1"/>
  <c r="H12" i="22"/>
  <c r="H19" s="1"/>
  <c r="H21" s="1"/>
  <c r="H19" i="19"/>
  <c r="H21" s="1"/>
  <c r="H15" i="23"/>
  <c r="H19" s="1"/>
  <c r="H21" s="1"/>
  <c r="H9" i="25"/>
  <c r="H19" s="1"/>
  <c r="H21" s="1"/>
  <c r="H19" i="20"/>
  <c r="H21" s="1"/>
  <c r="H19" i="15"/>
  <c r="H21" s="1"/>
  <c r="H19" i="33"/>
  <c r="H19" i="21"/>
  <c r="H21" s="1"/>
  <c r="H19" i="37"/>
  <c r="H21" s="1"/>
  <c r="H20" i="16"/>
  <c r="H19"/>
  <c r="H15" i="3"/>
  <c r="H19" s="1"/>
  <c r="H19" i="17"/>
  <c r="H21" s="1"/>
  <c r="H18" i="11"/>
  <c r="H15"/>
  <c r="H19" l="1"/>
  <c r="H21" s="1"/>
  <c r="H21" i="16"/>
  <c r="H9" i="14"/>
  <c r="H19" s="1"/>
  <c r="H21" s="1"/>
  <c r="H19" i="10"/>
  <c r="H19" i="9"/>
  <c r="H21" s="1"/>
  <c r="H19" i="7"/>
  <c r="H21" s="1"/>
  <c r="H13" i="6"/>
  <c r="H15"/>
  <c r="H19" s="1"/>
  <c r="H19" i="5"/>
  <c r="H21" s="1"/>
  <c r="H19" i="4"/>
  <c r="H19" i="30"/>
  <c r="H21" s="1"/>
  <c r="H19" i="2" l="1"/>
  <c r="H21" s="1"/>
  <c r="H19" i="2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/>
  <c r="G19" i="7"/>
  <c r="G19" i="11"/>
  <c r="G19" i="37"/>
  <c r="G19" i="20"/>
  <c r="G19" i="5"/>
  <c r="F15" i="23" l="1"/>
  <c r="F19" s="1"/>
  <c r="F15" i="14"/>
  <c r="F19" s="1"/>
  <c r="E19" i="10"/>
  <c r="F19"/>
  <c r="F19" i="17" l="1"/>
  <c r="E19" l="1"/>
  <c r="F15" i="6"/>
  <c r="F19" s="1"/>
  <c r="F19" i="9" l="1"/>
  <c r="F19" i="41" l="1"/>
  <c r="E19" l="1"/>
  <c r="F19" i="21"/>
  <c r="E19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s="1"/>
  <c r="F19" i="12"/>
  <c r="F19" i="46"/>
  <c r="F20" s="1"/>
  <c r="F15" i="2"/>
  <c r="F19" i="7"/>
  <c r="F19" i="35"/>
  <c r="F15" i="11"/>
  <c r="F19" s="1"/>
  <c r="F19" i="15"/>
  <c r="F19" i="8" l="1"/>
  <c r="E15" i="20" l="1"/>
  <c r="E19" s="1"/>
  <c r="E19" i="37"/>
  <c r="E12" i="5"/>
  <c r="E19" s="1"/>
  <c r="E19" i="7"/>
  <c r="E19" i="40"/>
  <c r="E20" i="14"/>
  <c r="E15"/>
  <c r="E19" s="1"/>
  <c r="E19" i="15"/>
  <c r="E15" i="11"/>
  <c r="E19" s="1"/>
  <c r="E20" i="16"/>
  <c r="E19"/>
  <c r="E19" i="9"/>
  <c r="E19" i="30"/>
  <c r="E12" i="22"/>
  <c r="E19" s="1"/>
  <c r="E19" i="19"/>
  <c r="E7" i="25"/>
  <c r="E19" s="1"/>
  <c r="E19" i="8"/>
  <c r="E19" i="35"/>
  <c r="E19" i="12"/>
  <c r="E19" i="24"/>
  <c r="E12" i="46"/>
  <c r="E19" s="1"/>
  <c r="E15" i="3"/>
  <c r="E19" s="1"/>
  <c r="E20" i="6"/>
  <c r="E15"/>
  <c r="E19" s="1"/>
  <c r="E15" i="23"/>
  <c r="E19" s="1"/>
  <c r="E21" s="1"/>
  <c r="E19" i="4"/>
  <c r="E19" i="33"/>
  <c r="E19" i="45"/>
  <c r="E19" i="44" l="1"/>
  <c r="E19" i="27"/>
  <c r="E19" i="29"/>
  <c r="F19"/>
  <c r="D19" i="45"/>
  <c r="C19"/>
  <c r="B22" l="1"/>
  <c r="C22" i="40"/>
  <c r="B22"/>
  <c r="C22" i="31"/>
  <c r="B22"/>
  <c r="B22" i="41"/>
  <c r="D19" i="15"/>
  <c r="B22" i="33"/>
  <c r="B22" i="21"/>
  <c r="B22" i="30"/>
  <c r="D19" i="21"/>
  <c r="D21" s="1"/>
  <c r="C19"/>
  <c r="C21" s="1"/>
  <c r="D13" i="6"/>
  <c r="D19" s="1"/>
  <c r="D21" s="1"/>
  <c r="D19" i="12"/>
  <c r="D21" s="1"/>
  <c r="D19" i="24"/>
  <c r="D15" i="3"/>
  <c r="D19" s="1"/>
  <c r="D21" s="1"/>
  <c r="D19" i="41"/>
  <c r="D21" s="1"/>
  <c r="C19"/>
  <c r="C21" s="1"/>
  <c r="D19" i="19"/>
  <c r="D21" s="1"/>
  <c r="D19" i="33"/>
  <c r="D21" s="1"/>
  <c r="C19"/>
  <c r="C21" s="1"/>
  <c r="D19" i="31"/>
  <c r="D21" s="1"/>
  <c r="D19" i="46"/>
  <c r="D19" i="25"/>
  <c r="D21" s="1"/>
  <c r="D19" i="40"/>
  <c r="D21" s="1"/>
  <c r="D19" i="10"/>
  <c r="D19" i="23"/>
  <c r="D21" s="1"/>
  <c r="D19" i="2"/>
  <c r="D21" s="1"/>
  <c r="E19"/>
  <c r="E21" s="1"/>
  <c r="F19"/>
  <c r="F21" s="1"/>
  <c r="G19"/>
  <c r="G21" s="1"/>
  <c r="I19"/>
  <c r="I21" s="1"/>
  <c r="J19"/>
  <c r="J21" s="1"/>
  <c r="K19"/>
  <c r="L19"/>
  <c r="L21" s="1"/>
  <c r="M19"/>
  <c r="M21" s="1"/>
  <c r="D19" i="30"/>
  <c r="C19"/>
  <c r="C21" s="1"/>
  <c r="D19" i="29"/>
  <c r="D21" s="1"/>
  <c r="D19" i="44"/>
  <c r="D21" s="1"/>
  <c r="D15" i="11"/>
  <c r="D19" s="1"/>
  <c r="D21" s="1"/>
  <c r="D19" i="37"/>
  <c r="D19" i="14"/>
  <c r="D21" s="1"/>
  <c r="D19" i="16"/>
  <c r="D21" s="1"/>
  <c r="C19"/>
  <c r="C21" s="1"/>
  <c r="D19" i="8"/>
  <c r="D21" s="1"/>
  <c r="D19" i="35"/>
  <c r="D21" s="1"/>
  <c r="D19" i="27"/>
  <c r="D21" s="1"/>
  <c r="D19" i="22"/>
  <c r="D21" s="1"/>
  <c r="D19" i="20"/>
  <c r="D21" s="1"/>
  <c r="D15" i="4"/>
  <c r="D19" s="1"/>
  <c r="D21" s="1"/>
  <c r="D19" i="7"/>
  <c r="D21" s="1"/>
  <c r="D19" i="5"/>
  <c r="D21" s="1"/>
  <c r="D19" i="9"/>
  <c r="D21" s="1"/>
  <c r="C19" i="14"/>
  <c r="C21" s="1"/>
  <c r="C19" i="10"/>
  <c r="C21" s="1"/>
  <c r="C21" i="24"/>
  <c r="C19" i="15"/>
  <c r="C21" s="1"/>
  <c r="C19" i="37"/>
  <c r="C21" s="1"/>
  <c r="C19" i="5"/>
  <c r="C21" s="1"/>
  <c r="C19" i="19"/>
  <c r="C21" s="1"/>
  <c r="C19" i="25"/>
  <c r="C21" s="1"/>
  <c r="C19" i="3"/>
  <c r="C19" i="46"/>
  <c r="C21" s="1"/>
  <c r="C19" i="17"/>
  <c r="C21" s="1"/>
  <c r="C19" i="8"/>
  <c r="C21" s="1"/>
  <c r="C19" i="6"/>
  <c r="C21" s="1"/>
  <c r="C19" i="23"/>
  <c r="C21" s="1"/>
  <c r="C19" i="11"/>
  <c r="C21" s="1"/>
  <c r="C19" i="35"/>
  <c r="C21" s="1"/>
  <c r="C19" i="4"/>
  <c r="C19" i="20"/>
  <c r="C21" s="1"/>
  <c r="C19" i="29"/>
  <c r="C21" s="1"/>
  <c r="C19" i="9"/>
  <c r="C21" s="1"/>
  <c r="C19" i="44"/>
  <c r="C21" s="1"/>
  <c r="C19" i="7"/>
  <c r="C21" s="1"/>
  <c r="C19" i="27"/>
  <c r="C21" s="1"/>
  <c r="B15" i="23"/>
  <c r="B15" i="25"/>
  <c r="B19" s="1"/>
  <c r="B21" s="1"/>
  <c r="B15" i="20"/>
  <c r="B18"/>
  <c r="B15" i="11"/>
  <c r="B19" s="1"/>
  <c r="B21" s="1"/>
  <c r="J22" s="1"/>
  <c r="B15" i="6"/>
  <c r="B19" s="1"/>
  <c r="B21" s="1"/>
  <c r="B15" i="4"/>
  <c r="B19" s="1"/>
  <c r="B21" s="1"/>
  <c r="M21" i="8"/>
  <c r="L21"/>
  <c r="K21"/>
  <c r="J21"/>
  <c r="G21"/>
  <c r="F21"/>
  <c r="E21"/>
  <c r="B19"/>
  <c r="B21" s="1"/>
  <c r="M21" i="37"/>
  <c r="L21"/>
  <c r="K21"/>
  <c r="J21"/>
  <c r="I21"/>
  <c r="G21"/>
  <c r="F21"/>
  <c r="E21"/>
  <c r="D21"/>
  <c r="B19"/>
  <c r="B21" s="1"/>
  <c r="M21" i="44"/>
  <c r="L21"/>
  <c r="K21"/>
  <c r="J21"/>
  <c r="I21"/>
  <c r="G21"/>
  <c r="F21"/>
  <c r="E21"/>
  <c r="B19"/>
  <c r="B21" s="1"/>
  <c r="J22" s="1"/>
  <c r="M21" i="46"/>
  <c r="L21"/>
  <c r="K21"/>
  <c r="K22" s="1"/>
  <c r="J21"/>
  <c r="I21"/>
  <c r="G21"/>
  <c r="F21"/>
  <c r="E21"/>
  <c r="D21"/>
  <c r="B19"/>
  <c r="B21" s="1"/>
  <c r="M21" i="24"/>
  <c r="L21"/>
  <c r="K21"/>
  <c r="K22" s="1"/>
  <c r="J21"/>
  <c r="I21"/>
  <c r="G21"/>
  <c r="F21"/>
  <c r="E21"/>
  <c r="D21"/>
  <c r="B19"/>
  <c r="B21" s="1"/>
  <c r="M21" i="38"/>
  <c r="L21"/>
  <c r="M21" i="45"/>
  <c r="L21"/>
  <c r="K21"/>
  <c r="J21"/>
  <c r="I21"/>
  <c r="G21"/>
  <c r="F21"/>
  <c r="E21"/>
  <c r="D21"/>
  <c r="C21"/>
  <c r="I22" s="1"/>
  <c r="M21" i="40"/>
  <c r="L21"/>
  <c r="K21"/>
  <c r="K22" s="1"/>
  <c r="J21"/>
  <c r="I21"/>
  <c r="G21"/>
  <c r="F21"/>
  <c r="E21"/>
  <c r="M21" i="31"/>
  <c r="L21"/>
  <c r="M21" i="47"/>
  <c r="L21"/>
  <c r="M21" i="35"/>
  <c r="L21"/>
  <c r="K21"/>
  <c r="J21"/>
  <c r="I21"/>
  <c r="G21"/>
  <c r="F21"/>
  <c r="E21"/>
  <c r="B19"/>
  <c r="B21" s="1"/>
  <c r="M21" i="27"/>
  <c r="L21"/>
  <c r="K21"/>
  <c r="J21"/>
  <c r="I21"/>
  <c r="G21"/>
  <c r="F21"/>
  <c r="E21"/>
  <c r="B19"/>
  <c r="B21" s="1"/>
  <c r="J22" s="1"/>
  <c r="M21" i="41"/>
  <c r="L21"/>
  <c r="K21"/>
  <c r="J21"/>
  <c r="I21"/>
  <c r="H21"/>
  <c r="G21"/>
  <c r="F21"/>
  <c r="E21"/>
  <c r="M21" i="28"/>
  <c r="L21"/>
  <c r="K21"/>
  <c r="J21"/>
  <c r="I21"/>
  <c r="G21"/>
  <c r="F21"/>
  <c r="D22"/>
  <c r="M21" i="22"/>
  <c r="L21"/>
  <c r="K21"/>
  <c r="J21"/>
  <c r="I21"/>
  <c r="G21"/>
  <c r="F21"/>
  <c r="E21"/>
  <c r="B19"/>
  <c r="B21" s="1"/>
  <c r="M21" i="19"/>
  <c r="L21"/>
  <c r="K21"/>
  <c r="J21"/>
  <c r="I21"/>
  <c r="G21"/>
  <c r="F21"/>
  <c r="E21"/>
  <c r="B19"/>
  <c r="B21" s="1"/>
  <c r="M21" i="18"/>
  <c r="L21"/>
  <c r="K21"/>
  <c r="J21"/>
  <c r="I21"/>
  <c r="H21"/>
  <c r="G21"/>
  <c r="F21"/>
  <c r="E21"/>
  <c r="D21"/>
  <c r="C21"/>
  <c r="B20"/>
  <c r="B19"/>
  <c r="M21" i="23"/>
  <c r="L21"/>
  <c r="K21"/>
  <c r="K22" s="1"/>
  <c r="G21"/>
  <c r="F21"/>
  <c r="B19"/>
  <c r="B21" s="1"/>
  <c r="M21" i="25"/>
  <c r="L21"/>
  <c r="K21"/>
  <c r="J21"/>
  <c r="I21"/>
  <c r="G21"/>
  <c r="F21"/>
  <c r="E21"/>
  <c r="M21" i="20"/>
  <c r="L21"/>
  <c r="K21"/>
  <c r="J21"/>
  <c r="I21"/>
  <c r="G21"/>
  <c r="F21"/>
  <c r="E21"/>
  <c r="M21" i="15"/>
  <c r="L21"/>
  <c r="K21"/>
  <c r="J21"/>
  <c r="I21"/>
  <c r="G21"/>
  <c r="F21"/>
  <c r="E21"/>
  <c r="D21"/>
  <c r="B19"/>
  <c r="B21" s="1"/>
  <c r="M21" i="33"/>
  <c r="L21"/>
  <c r="K21"/>
  <c r="J21"/>
  <c r="I21"/>
  <c r="H21"/>
  <c r="G21"/>
  <c r="F21"/>
  <c r="E21"/>
  <c r="M21" i="21"/>
  <c r="L21"/>
  <c r="K21"/>
  <c r="J21"/>
  <c r="I21"/>
  <c r="G21"/>
  <c r="E21"/>
  <c r="M21" i="13"/>
  <c r="L21"/>
  <c r="M21" i="3"/>
  <c r="L21"/>
  <c r="K21"/>
  <c r="K22" s="1"/>
  <c r="J21"/>
  <c r="I21"/>
  <c r="H21"/>
  <c r="G21"/>
  <c r="F21"/>
  <c r="E21"/>
  <c r="C21"/>
  <c r="B19"/>
  <c r="B21" s="1"/>
  <c r="M21" i="16"/>
  <c r="L21"/>
  <c r="K21"/>
  <c r="K22" s="1"/>
  <c r="J21"/>
  <c r="J22" s="1"/>
  <c r="I21"/>
  <c r="G21"/>
  <c r="F21"/>
  <c r="E21"/>
  <c r="B19"/>
  <c r="B21" s="1"/>
  <c r="M21" i="17"/>
  <c r="L21"/>
  <c r="K21"/>
  <c r="J21"/>
  <c r="I21"/>
  <c r="K22" s="1"/>
  <c r="G21"/>
  <c r="F21"/>
  <c r="E21"/>
  <c r="B19"/>
  <c r="B21" s="1"/>
  <c r="M21" i="11"/>
  <c r="L21"/>
  <c r="K21"/>
  <c r="K22" s="1"/>
  <c r="J21"/>
  <c r="I21"/>
  <c r="G21"/>
  <c r="F21"/>
  <c r="E21"/>
  <c r="M21" i="14"/>
  <c r="L21"/>
  <c r="K21"/>
  <c r="K22" s="1"/>
  <c r="J21"/>
  <c r="I21"/>
  <c r="G21"/>
  <c r="F21"/>
  <c r="E21"/>
  <c r="B19"/>
  <c r="B21" s="1"/>
  <c r="M21" i="10"/>
  <c r="L21"/>
  <c r="K21"/>
  <c r="J21"/>
  <c r="I21"/>
  <c r="D21"/>
  <c r="B19"/>
  <c r="B21" s="1"/>
  <c r="M21" i="9"/>
  <c r="L21"/>
  <c r="J21"/>
  <c r="I21"/>
  <c r="G21"/>
  <c r="F21"/>
  <c r="E21"/>
  <c r="B19"/>
  <c r="B21" s="1"/>
  <c r="M21" i="26"/>
  <c r="L21"/>
  <c r="K21"/>
  <c r="J21"/>
  <c r="I21"/>
  <c r="H21"/>
  <c r="G21"/>
  <c r="M21" i="12"/>
  <c r="L21"/>
  <c r="K21"/>
  <c r="J21"/>
  <c r="I21"/>
  <c r="H21"/>
  <c r="G21"/>
  <c r="F21"/>
  <c r="E21"/>
  <c r="B19"/>
  <c r="B21" s="1"/>
  <c r="M21" i="7"/>
  <c r="L21"/>
  <c r="K21"/>
  <c r="J21"/>
  <c r="G21"/>
  <c r="F21"/>
  <c r="E21"/>
  <c r="B19"/>
  <c r="B21" s="1"/>
  <c r="J22" s="1"/>
  <c r="M21" i="6"/>
  <c r="L21"/>
  <c r="K21"/>
  <c r="K22" s="1"/>
  <c r="J21"/>
  <c r="I21"/>
  <c r="H21"/>
  <c r="G21"/>
  <c r="F21"/>
  <c r="E21"/>
  <c r="M21" i="5"/>
  <c r="L21"/>
  <c r="K21"/>
  <c r="J21"/>
  <c r="I21"/>
  <c r="G21"/>
  <c r="F21"/>
  <c r="E21"/>
  <c r="B19"/>
  <c r="B21" s="1"/>
  <c r="J22" s="1"/>
  <c r="M21" i="4"/>
  <c r="L21"/>
  <c r="K21"/>
  <c r="K22" s="1"/>
  <c r="J21"/>
  <c r="I21"/>
  <c r="G21"/>
  <c r="F21"/>
  <c r="E21"/>
  <c r="C21"/>
  <c r="M21" i="30"/>
  <c r="L21"/>
  <c r="J21"/>
  <c r="I21"/>
  <c r="G21"/>
  <c r="F21"/>
  <c r="E21"/>
  <c r="D21"/>
  <c r="K21" i="2"/>
  <c r="B19"/>
  <c r="B21" s="1"/>
  <c r="J22" s="1"/>
  <c r="M21" i="29"/>
  <c r="L21"/>
  <c r="J21"/>
  <c r="I21"/>
  <c r="H21"/>
  <c r="G21"/>
  <c r="F21"/>
  <c r="E21"/>
  <c r="B19"/>
  <c r="B21" s="1"/>
  <c r="M12" i="49"/>
  <c r="M14" s="1"/>
  <c r="M15" s="1"/>
  <c r="L12"/>
  <c r="L14" s="1"/>
  <c r="L15" s="1"/>
  <c r="K12"/>
  <c r="K14" s="1"/>
  <c r="J12"/>
  <c r="J14" s="1"/>
  <c r="J15" s="1"/>
  <c r="I12"/>
  <c r="I14" s="1"/>
  <c r="I15" s="1"/>
  <c r="H12"/>
  <c r="H14" s="1"/>
  <c r="G12"/>
  <c r="G14" s="1"/>
  <c r="G15" s="1"/>
  <c r="F12"/>
  <c r="F14" s="1"/>
  <c r="F15" s="1"/>
  <c r="D12"/>
  <c r="D14" s="1"/>
  <c r="D15" s="1"/>
  <c r="C12"/>
  <c r="C14" s="1"/>
  <c r="C15" s="1"/>
  <c r="B12"/>
  <c r="B14" s="1"/>
  <c r="E12"/>
  <c r="E14" s="1"/>
  <c r="E15" s="1"/>
  <c r="I12" i="42"/>
  <c r="I14" s="1"/>
  <c r="I15" s="1"/>
  <c r="J12"/>
  <c r="J14" s="1"/>
  <c r="J15" s="1"/>
  <c r="K12"/>
  <c r="K14"/>
  <c r="K15" s="1"/>
  <c r="L12"/>
  <c r="L14" s="1"/>
  <c r="L15" s="1"/>
  <c r="M12"/>
  <c r="M14" s="1"/>
  <c r="M15" s="1"/>
  <c r="H12"/>
  <c r="H14" s="1"/>
  <c r="G12"/>
  <c r="G14" s="1"/>
  <c r="G15" s="1"/>
  <c r="F12"/>
  <c r="F14" s="1"/>
  <c r="F15" s="1"/>
  <c r="E12"/>
  <c r="E14" s="1"/>
  <c r="E15" s="1"/>
  <c r="D12"/>
  <c r="D14" s="1"/>
  <c r="D15" s="1"/>
  <c r="C12"/>
  <c r="C14" s="1"/>
  <c r="C15" s="1"/>
  <c r="B12"/>
  <c r="B14" s="1"/>
  <c r="B15" s="1"/>
  <c r="G12" i="32"/>
  <c r="G14" s="1"/>
  <c r="G15" s="1"/>
  <c r="B12" i="34"/>
  <c r="B14" s="1"/>
  <c r="B16" s="1"/>
  <c r="C12"/>
  <c r="C14" s="1"/>
  <c r="C15" s="1"/>
  <c r="E12"/>
  <c r="E14" s="1"/>
  <c r="E15" s="1"/>
  <c r="F12"/>
  <c r="F14" s="1"/>
  <c r="G12"/>
  <c r="G14" s="1"/>
  <c r="G15" s="1"/>
  <c r="H12"/>
  <c r="H14" s="1"/>
  <c r="I12"/>
  <c r="I14" s="1"/>
  <c r="I15" s="1"/>
  <c r="J12"/>
  <c r="J14" s="1"/>
  <c r="J15" s="1"/>
  <c r="K12"/>
  <c r="K14" s="1"/>
  <c r="K15" s="1"/>
  <c r="L12"/>
  <c r="L14" s="1"/>
  <c r="L15" s="1"/>
  <c r="M12"/>
  <c r="M14" s="1"/>
  <c r="M15" s="1"/>
  <c r="E12" i="32"/>
  <c r="E14" s="1"/>
  <c r="E15" s="1"/>
  <c r="B12"/>
  <c r="B14" s="1"/>
  <c r="C12"/>
  <c r="C14" s="1"/>
  <c r="C15" s="1"/>
  <c r="D12"/>
  <c r="F12"/>
  <c r="F14" s="1"/>
  <c r="F15" s="1"/>
  <c r="H12"/>
  <c r="H14" s="1"/>
  <c r="H15" s="1"/>
  <c r="I12"/>
  <c r="I14" s="1"/>
  <c r="I15" s="1"/>
  <c r="J12"/>
  <c r="J14" s="1"/>
  <c r="J15" s="1"/>
  <c r="K12"/>
  <c r="K14" s="1"/>
  <c r="K15"/>
  <c r="L12"/>
  <c r="L14" s="1"/>
  <c r="L15" s="1"/>
  <c r="M12"/>
  <c r="M14"/>
  <c r="M15" s="1"/>
  <c r="D15"/>
  <c r="D12" i="34"/>
  <c r="D14" s="1"/>
  <c r="J22" i="35" l="1"/>
  <c r="K22" i="22"/>
  <c r="J22" i="26"/>
  <c r="I22"/>
  <c r="J22" i="10"/>
  <c r="J22" i="17"/>
  <c r="I22" i="25"/>
  <c r="H22" i="46"/>
  <c r="J22"/>
  <c r="I22"/>
  <c r="J22" i="37"/>
  <c r="J22" i="25"/>
  <c r="J22" i="21"/>
  <c r="J22" i="33"/>
  <c r="H22" i="15"/>
  <c r="J22"/>
  <c r="I22"/>
  <c r="H22" i="28"/>
  <c r="J22"/>
  <c r="I22"/>
  <c r="J22" i="29"/>
  <c r="J22" i="12"/>
  <c r="J22" i="3"/>
  <c r="J22" i="19"/>
  <c r="J22" i="24"/>
  <c r="J22" i="8"/>
  <c r="J22" i="4"/>
  <c r="J22" i="30"/>
  <c r="J22" i="41"/>
  <c r="J22" i="9"/>
  <c r="J22" i="14"/>
  <c r="H22" i="33"/>
  <c r="J22" i="22"/>
  <c r="J22" i="6"/>
  <c r="J22" i="40"/>
  <c r="E22" i="30"/>
  <c r="E22" i="16"/>
  <c r="I22" i="3"/>
  <c r="H22"/>
  <c r="I22" i="37"/>
  <c r="H22"/>
  <c r="I22" i="21"/>
  <c r="H22"/>
  <c r="I22" i="24"/>
  <c r="H22"/>
  <c r="H22" i="4"/>
  <c r="I22"/>
  <c r="G22"/>
  <c r="G22" i="26"/>
  <c r="H22"/>
  <c r="I22" i="17"/>
  <c r="H22"/>
  <c r="H22" i="45"/>
  <c r="G22"/>
  <c r="H22" i="29"/>
  <c r="I22" i="16"/>
  <c r="H22"/>
  <c r="C22" i="3"/>
  <c r="H22" i="23"/>
  <c r="I22" i="35"/>
  <c r="H22"/>
  <c r="I22" i="44"/>
  <c r="H22"/>
  <c r="I22" i="11"/>
  <c r="H22"/>
  <c r="H22" i="25"/>
  <c r="I22" i="30"/>
  <c r="H22"/>
  <c r="D22" i="31"/>
  <c r="F22"/>
  <c r="E22"/>
  <c r="H22"/>
  <c r="G22"/>
  <c r="I22" i="41"/>
  <c r="H22"/>
  <c r="I22" i="7"/>
  <c r="I22" i="12"/>
  <c r="H22"/>
  <c r="I22" i="22"/>
  <c r="H22"/>
  <c r="I22" i="8"/>
  <c r="H22"/>
  <c r="I22" i="40"/>
  <c r="H22"/>
  <c r="I22" i="33"/>
  <c r="I22" i="5"/>
  <c r="H22"/>
  <c r="F22" i="10"/>
  <c r="G22"/>
  <c r="E22"/>
  <c r="I22"/>
  <c r="H22"/>
  <c r="I22" i="19"/>
  <c r="H22"/>
  <c r="I22" i="27"/>
  <c r="H22"/>
  <c r="I22" i="6"/>
  <c r="H22"/>
  <c r="I22" i="29"/>
  <c r="H22" i="2"/>
  <c r="I22" i="9"/>
  <c r="H22"/>
  <c r="H22" i="14"/>
  <c r="I22"/>
  <c r="B21" i="18"/>
  <c r="I22" i="2"/>
  <c r="H22" i="7"/>
  <c r="D22"/>
  <c r="G22"/>
  <c r="F22"/>
  <c r="E22"/>
  <c r="D22" i="23"/>
  <c r="G22"/>
  <c r="E22"/>
  <c r="B22"/>
  <c r="D22" i="40"/>
  <c r="G22"/>
  <c r="F22"/>
  <c r="E22"/>
  <c r="G22" i="33"/>
  <c r="F22"/>
  <c r="D22"/>
  <c r="C22"/>
  <c r="C22" i="5"/>
  <c r="G22"/>
  <c r="F22"/>
  <c r="E22"/>
  <c r="G22" i="2"/>
  <c r="F22"/>
  <c r="E22" i="12"/>
  <c r="G22" i="9"/>
  <c r="F22"/>
  <c r="E22"/>
  <c r="E22" i="33"/>
  <c r="C22" i="22"/>
  <c r="G22"/>
  <c r="F22"/>
  <c r="E22"/>
  <c r="E22" i="41"/>
  <c r="B22" i="24"/>
  <c r="F22"/>
  <c r="C22" i="46"/>
  <c r="G22"/>
  <c r="F22"/>
  <c r="G22" i="44"/>
  <c r="F22"/>
  <c r="D22"/>
  <c r="G22" i="37"/>
  <c r="F22"/>
  <c r="E22"/>
  <c r="B22" i="8"/>
  <c r="G22"/>
  <c r="F22"/>
  <c r="E22"/>
  <c r="D22" i="6"/>
  <c r="G22"/>
  <c r="F22"/>
  <c r="F22" i="11"/>
  <c r="D22" i="37"/>
  <c r="G22" i="17"/>
  <c r="D22" i="21"/>
  <c r="E22"/>
  <c r="G22"/>
  <c r="F22"/>
  <c r="B22" i="15"/>
  <c r="G22"/>
  <c r="F22"/>
  <c r="F22" i="23"/>
  <c r="B22" i="19"/>
  <c r="G22"/>
  <c r="F22"/>
  <c r="D22" i="27"/>
  <c r="G22"/>
  <c r="F22"/>
  <c r="E22"/>
  <c r="G22" i="24"/>
  <c r="C22" i="11"/>
  <c r="D22"/>
  <c r="G22"/>
  <c r="E22"/>
  <c r="G22" i="25"/>
  <c r="F22"/>
  <c r="E22"/>
  <c r="C22" i="19"/>
  <c r="E22"/>
  <c r="G22" i="29"/>
  <c r="F22"/>
  <c r="E22"/>
  <c r="E22" i="6"/>
  <c r="B22" i="12"/>
  <c r="G22"/>
  <c r="F22"/>
  <c r="G22" i="14"/>
  <c r="F22"/>
  <c r="E22"/>
  <c r="B22" i="3"/>
  <c r="G22"/>
  <c r="E22"/>
  <c r="D22" i="46"/>
  <c r="F22" i="4"/>
  <c r="E22"/>
  <c r="E22" i="24"/>
  <c r="G22" i="30"/>
  <c r="B22" i="27"/>
  <c r="G22" i="16"/>
  <c r="F22"/>
  <c r="F22" i="3"/>
  <c r="G22" i="28"/>
  <c r="F22"/>
  <c r="B22" i="35"/>
  <c r="G22"/>
  <c r="F22"/>
  <c r="E22"/>
  <c r="F22" i="45"/>
  <c r="E22" i="46"/>
  <c r="E22" i="44"/>
  <c r="B19" i="20"/>
  <c r="B21" s="1"/>
  <c r="C22" i="35"/>
  <c r="G22" i="41"/>
  <c r="F22"/>
  <c r="F22" i="30"/>
  <c r="F22" i="17"/>
  <c r="E22"/>
  <c r="D22" i="30"/>
  <c r="E22" i="2"/>
  <c r="C22" i="45"/>
  <c r="E22"/>
  <c r="C22" i="15"/>
  <c r="E22"/>
  <c r="D22" i="22"/>
  <c r="C22" i="8"/>
  <c r="E16" i="49"/>
  <c r="B16"/>
  <c r="I16"/>
  <c r="C22" i="9"/>
  <c r="B22"/>
  <c r="D22"/>
  <c r="B22" i="11"/>
  <c r="D22" i="25"/>
  <c r="C22"/>
  <c r="B22"/>
  <c r="C22" i="2"/>
  <c r="D22"/>
  <c r="B22"/>
  <c r="C22" i="17"/>
  <c r="B22"/>
  <c r="D22"/>
  <c r="B22" i="4"/>
  <c r="D22"/>
  <c r="C22"/>
  <c r="D22" i="14"/>
  <c r="C22"/>
  <c r="B22"/>
  <c r="C22" i="37"/>
  <c r="D22" i="41"/>
  <c r="C22"/>
  <c r="D15" i="34"/>
  <c r="K16"/>
  <c r="D22" i="10"/>
  <c r="C22"/>
  <c r="B22"/>
  <c r="D22" i="16"/>
  <c r="C22"/>
  <c r="B22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/>
  <c r="D22"/>
  <c r="C22" i="24"/>
  <c r="B22" i="28"/>
  <c r="C22"/>
  <c r="K15" i="49"/>
  <c r="L16"/>
  <c r="L16" i="34"/>
  <c r="F16" i="32"/>
  <c r="E16"/>
  <c r="J16"/>
  <c r="C16"/>
  <c r="I16"/>
  <c r="B15"/>
  <c r="B16"/>
  <c r="K16"/>
  <c r="G16"/>
  <c r="L16"/>
  <c r="H16"/>
  <c r="D16"/>
  <c r="M16" i="42"/>
  <c r="H15"/>
  <c r="L16"/>
  <c r="M16" i="34"/>
  <c r="M16" i="49"/>
  <c r="H15"/>
  <c r="E16" i="42"/>
  <c r="I16"/>
  <c r="F16" i="34"/>
  <c r="H16"/>
  <c r="F15"/>
  <c r="C16" i="49"/>
  <c r="G16" i="42"/>
  <c r="F16"/>
  <c r="M16" i="32"/>
  <c r="H16" i="42"/>
  <c r="G16" i="34"/>
  <c r="H16" i="49"/>
  <c r="F16"/>
  <c r="H15" i="34"/>
  <c r="C16"/>
  <c r="I16"/>
  <c r="E16"/>
  <c r="B16" i="42"/>
  <c r="C16"/>
  <c r="K16"/>
  <c r="J16" i="49"/>
  <c r="G16"/>
  <c r="D16"/>
  <c r="J16" i="42"/>
  <c r="D16"/>
  <c r="D16" i="34"/>
  <c r="B15"/>
  <c r="K16" i="49"/>
  <c r="B15"/>
  <c r="D22" i="20" l="1"/>
  <c r="J22"/>
  <c r="I22"/>
  <c r="H22"/>
  <c r="G22"/>
  <c r="F22"/>
  <c r="E22"/>
  <c r="B22"/>
  <c r="C22"/>
  <c r="I21" i="23" l="1"/>
  <c r="J22" l="1"/>
  <c r="I22"/>
</calcChain>
</file>

<file path=xl/sharedStrings.xml><?xml version="1.0" encoding="utf-8"?>
<sst xmlns="http://schemas.openxmlformats.org/spreadsheetml/2006/main" count="1541" uniqueCount="96">
  <si>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</si>
  <si>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</si>
  <si>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</si>
  <si>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</si>
  <si>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</si>
  <si>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</si>
  <si>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</si>
  <si>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</si>
  <si>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</si>
  <si>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</si>
  <si>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</si>
  <si>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</si>
  <si>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</si>
  <si>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</si>
  <si>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</si>
  <si>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</si>
  <si>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</si>
  <si>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</si>
  <si>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</si>
  <si>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</si>
  <si>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</si>
  <si>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</si>
  <si>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</si>
  <si>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</si>
  <si>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</si>
  <si>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</si>
  <si>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</si>
  <si>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</si>
  <si>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</si>
  <si>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</si>
  <si>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</si>
  <si>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</si>
  <si>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</si>
  <si>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</si>
  <si>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</si>
  <si>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</si>
  <si>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</si>
  <si>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</si>
  <si>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</si>
  <si>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</si>
  <si>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</si>
  <si>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</si>
  <si>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</si>
  <si>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</si>
  <si>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</si>
  <si>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</si>
  <si>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</si>
  <si>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</si>
  <si>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</si>
  <si>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</si>
  <si>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</si>
  <si>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</si>
  <si>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</si>
  <si>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</si>
  <si>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</si>
  <si>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</si>
  <si>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</si>
  <si>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</si>
  <si>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</si>
  <si>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</si>
  <si>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</si>
  <si>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</si>
  <si>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</si>
  <si>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</si>
  <si>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</si>
  <si>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</si>
  <si>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</si>
  <si>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</si>
  <si>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</si>
  <si>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</si>
  <si>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</si>
  <si>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</si>
  <si>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</si>
  <si>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</si>
  <si>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</si>
  <si>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</si>
  <si>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</si>
  <si>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</si>
  <si>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</si>
  <si>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</si>
  <si>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</si>
  <si>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</si>
  <si>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</si>
  <si>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</si>
  <si>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</si>
  <si>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</si>
  <si>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</si>
  <si>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</si>
  <si>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</si>
  <si>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</t>
  </si>
  <si>
    <t xml:space="preserve">                              </t>
  </si>
  <si>
    <t xml:space="preserve">     </t>
  </si>
  <si>
    <t xml:space="preserve">   </t>
  </si>
  <si>
    <t xml:space="preserve">                </t>
  </si>
  <si>
    <t xml:space="preserve">                         </t>
  </si>
  <si>
    <t>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</si>
</sst>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K5" sqref="K5"/>
    </sheetView>
  </sheetViews>
  <sheetFormatPr defaultRowHeight="12.75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9" style="27" bestFit="1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>
        <v>3500</v>
      </c>
      <c r="J5" s="54">
        <v>3500</v>
      </c>
      <c r="K5" s="54">
        <v>3500</v>
      </c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/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>
        <v>1092.6500000000001</v>
      </c>
      <c r="J18" s="56"/>
      <c r="K18" s="56">
        <v>1087</v>
      </c>
      <c r="L18" s="56"/>
      <c r="M18" s="56"/>
    </row>
    <row r="19" spans="1:13" ht="13.5" thickBot="1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>
        <f>SUM(I5:I18)</f>
        <v>4592.6499999999996</v>
      </c>
      <c r="J19" s="44">
        <f>SUM(J5:J18)</f>
        <v>3500</v>
      </c>
      <c r="K19" s="44">
        <f>SUM(K5:K18)</f>
        <v>4587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4592.6499999999996</v>
      </c>
      <c r="J21" s="44">
        <f t="shared" si="1"/>
        <v>3500</v>
      </c>
      <c r="K21" s="44">
        <f t="shared" si="1"/>
        <v>4587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>
        <f>AVERAGE(B21:I21)</f>
        <v>3370.3112499999997</v>
      </c>
      <c r="J22" s="61">
        <f>AVERAGE(B21:J21)</f>
        <v>3384.721111111111</v>
      </c>
      <c r="K22" s="61">
        <f>AVERAGE(B21:K21)</f>
        <v>3504.9489999999996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51" style="2" customWidth="1"/>
    <col min="2" max="3" width="9" style="11" bestFit="1" customWidth="1"/>
    <col min="4" max="11" width="9" style="12" bestFit="1" customWidth="1"/>
    <col min="12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>
        <v>3100</v>
      </c>
      <c r="J12" s="57">
        <v>3000</v>
      </c>
      <c r="K12" s="57">
        <v>3100</v>
      </c>
      <c r="L12" s="57"/>
      <c r="M12" s="57"/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>
        <v>1502.7</v>
      </c>
      <c r="L15" s="56"/>
      <c r="M15" s="56"/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>
        <f t="shared" si="0"/>
        <v>3100</v>
      </c>
      <c r="J19" s="44">
        <f t="shared" si="0"/>
        <v>3000</v>
      </c>
      <c r="K19" s="44">
        <f t="shared" si="0"/>
        <v>4602.7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2.7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3100</v>
      </c>
      <c r="J21" s="44">
        <f t="shared" si="1"/>
        <v>3000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>
        <f>AVERAGE(B21:I21)</f>
        <v>3420</v>
      </c>
      <c r="J22" s="61">
        <f>AVERAGE(B21:J21)</f>
        <v>3373.3333333333335</v>
      </c>
      <c r="K22" s="61">
        <f>AVERAGE(B21:K21)</f>
        <v>3496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4"/>
  <sheetViews>
    <sheetView topLeftCell="A2" zoomScaleNormal="100" workbookViewId="0">
      <selection activeCell="K22" sqref="K22"/>
    </sheetView>
  </sheetViews>
  <sheetFormatPr defaultRowHeight="12.75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9.285156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>
        <v>4590</v>
      </c>
      <c r="J12" s="57">
        <v>4590</v>
      </c>
      <c r="K12" s="57">
        <v>4590</v>
      </c>
      <c r="L12" s="57"/>
      <c r="M12" s="57"/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H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>
        <v>4590</v>
      </c>
      <c r="J19" s="44">
        <v>4590</v>
      </c>
      <c r="K19" s="44">
        <v>4590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 t="shared" si="1"/>
        <v>4590</v>
      </c>
      <c r="J21" s="44">
        <f t="shared" si="1"/>
        <v>4590</v>
      </c>
      <c r="K21" s="44">
        <f t="shared" si="1"/>
        <v>4590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>
        <f>AVERAGE(B21:I21)</f>
        <v>3026.25</v>
      </c>
      <c r="J22" s="61">
        <f>AVERAGE(B21:J21)</f>
        <v>3200</v>
      </c>
      <c r="K22" s="61">
        <f>AVERAGE(B21:K21)</f>
        <v>3339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59.140625" style="33" customWidth="1"/>
    <col min="2" max="3" width="9" style="26" bestFit="1" customWidth="1"/>
    <col min="4" max="9" width="9" style="27" bestFit="1" customWidth="1"/>
    <col min="10" max="10" width="9.42578125" style="27" customWidth="1"/>
    <col min="11" max="11" width="9" style="27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>
        <v>2500</v>
      </c>
      <c r="J5" s="54">
        <v>2500</v>
      </c>
      <c r="K5" s="54">
        <v>2500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>
        <v>472.08</v>
      </c>
      <c r="J7" s="54">
        <v>524.02</v>
      </c>
      <c r="K7" s="54">
        <v>572.86</v>
      </c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>
        <v>42</v>
      </c>
      <c r="J8" s="54">
        <v>42</v>
      </c>
      <c r="K8" s="54">
        <v>42</v>
      </c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>
        <v>615.9</v>
      </c>
      <c r="J9" s="54">
        <v>615.9</v>
      </c>
      <c r="K9" s="54">
        <v>615.9</v>
      </c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>
        <v>321.25</v>
      </c>
      <c r="J10" s="54">
        <v>377.61</v>
      </c>
      <c r="K10" s="54">
        <v>328.48</v>
      </c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>
        <v>49</v>
      </c>
      <c r="J15" s="56"/>
      <c r="K15" s="56">
        <v>136.5</v>
      </c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>
        <v>525</v>
      </c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>
        <f t="shared" si="0"/>
        <v>4000.23</v>
      </c>
      <c r="J19" s="44">
        <f t="shared" si="0"/>
        <v>4584.5300000000007</v>
      </c>
      <c r="K19" s="44">
        <f t="shared" si="0"/>
        <v>4195.74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>
        <v>58.16</v>
      </c>
      <c r="J20" s="56">
        <v>47.57</v>
      </c>
      <c r="K20" s="56">
        <v>48.61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3942.07</v>
      </c>
      <c r="J21" s="44">
        <f t="shared" si="1"/>
        <v>4536.9600000000009</v>
      </c>
      <c r="K21" s="44">
        <f t="shared" si="1"/>
        <v>4147.13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>
        <f>AVERAGE(B21:I21)</f>
        <v>3302.2187499999995</v>
      </c>
      <c r="J22" s="61">
        <f>AVERAGE(B21:J21)</f>
        <v>3439.4122222222222</v>
      </c>
      <c r="K22" s="61">
        <f>AVERAGE(B21:K21)</f>
        <v>3510.1839999999997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"/>
  <sheetViews>
    <sheetView zoomScaleNormal="100" workbookViewId="0">
      <selection activeCell="A15" sqref="A15:XFD15"/>
    </sheetView>
  </sheetViews>
  <sheetFormatPr defaultRowHeight="12.75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9" style="12" bestFit="1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>
        <v>939</v>
      </c>
      <c r="J5" s="54">
        <v>938</v>
      </c>
      <c r="K5" s="54">
        <v>938</v>
      </c>
      <c r="L5" s="54"/>
      <c r="M5" s="54"/>
    </row>
    <row r="6" spans="1:13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>
        <v>1061.29</v>
      </c>
      <c r="J15" s="56">
        <v>1125.01</v>
      </c>
      <c r="K15" s="56">
        <v>1225.1300000000001</v>
      </c>
      <c r="L15" s="56"/>
      <c r="M15" s="56"/>
    </row>
    <row r="16" spans="1:13" s="6" customFormat="1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>
        <v>100</v>
      </c>
      <c r="L18" s="56"/>
      <c r="M18" s="56"/>
    </row>
    <row r="19" spans="1:13" ht="13.5" thickBot="1">
      <c r="A19" s="43" t="s">
        <v>47</v>
      </c>
      <c r="B19" s="44">
        <f t="shared" ref="B19:K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>
        <f t="shared" si="0"/>
        <v>2000.29</v>
      </c>
      <c r="J19" s="44">
        <f t="shared" si="0"/>
        <v>2063.0100000000002</v>
      </c>
      <c r="K19" s="44">
        <f t="shared" si="0"/>
        <v>2263.13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100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2000.29</v>
      </c>
      <c r="J21" s="44">
        <f t="shared" si="1"/>
        <v>2063.0100000000002</v>
      </c>
      <c r="K21" s="44">
        <f t="shared" si="1"/>
        <v>2163.13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>
        <f>AVERAGE(B21:I21)</f>
        <v>2101.3587500000003</v>
      </c>
      <c r="J22" s="61">
        <f>AVERAGE(B21:J21)</f>
        <v>2097.0977777777784</v>
      </c>
      <c r="K22" s="61">
        <f>AVERAGE(B21:K21)</f>
        <v>2103.7010000000005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B25" s="11" t="s">
        <v>30</v>
      </c>
    </row>
    <row r="33" spans="13:13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0" sqref="K20"/>
    </sheetView>
  </sheetViews>
  <sheetFormatPr defaultRowHeight="12.75"/>
  <cols>
    <col min="1" max="1" width="64.5703125" style="33" customWidth="1"/>
    <col min="2" max="2" width="10.85546875" style="26" customWidth="1"/>
    <col min="3" max="3" width="9" style="26" bestFit="1" customWidth="1"/>
    <col min="4" max="11" width="9" style="27" bestFit="1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>
        <v>900</v>
      </c>
      <c r="J5" s="54">
        <v>900</v>
      </c>
      <c r="K5" s="54">
        <v>900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105.21</v>
      </c>
      <c r="K7" s="54">
        <v>49.31</v>
      </c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>
        <v>3760</v>
      </c>
      <c r="J14" s="57"/>
      <c r="K14" s="57">
        <v>3403</v>
      </c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>
        <v>3535</v>
      </c>
      <c r="K18" s="56"/>
      <c r="L18" s="56"/>
      <c r="M18" s="56"/>
    </row>
    <row r="19" spans="1:13" ht="13.5" thickBot="1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 t="shared" ref="E19:K19" si="0">SUM(E5:E18)</f>
        <v>4300</v>
      </c>
      <c r="F19" s="44">
        <f t="shared" si="0"/>
        <v>4000</v>
      </c>
      <c r="G19" s="44">
        <f t="shared" si="0"/>
        <v>4650</v>
      </c>
      <c r="H19" s="44">
        <f t="shared" si="0"/>
        <v>4600</v>
      </c>
      <c r="I19" s="44">
        <f t="shared" si="0"/>
        <v>4660</v>
      </c>
      <c r="J19" s="44">
        <f t="shared" si="0"/>
        <v>4540.21</v>
      </c>
      <c r="K19" s="44">
        <f t="shared" si="0"/>
        <v>4352.3099999999995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>
        <v>60</v>
      </c>
      <c r="J20" s="56">
        <v>0</v>
      </c>
      <c r="K20" s="56">
        <v>3.34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1998.5</v>
      </c>
      <c r="C21" s="44">
        <f t="shared" ref="C21:M21" si="1">C19-C20</f>
        <v>1980</v>
      </c>
      <c r="D21" s="44">
        <v>0</v>
      </c>
      <c r="E21" s="44">
        <f t="shared" si="1"/>
        <v>4300</v>
      </c>
      <c r="F21" s="44">
        <f t="shared" si="1"/>
        <v>4000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4540.21</v>
      </c>
      <c r="K21" s="44">
        <f t="shared" si="1"/>
        <v>4348.9699999999993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>
        <f>AVERAGE(B21:I21)</f>
        <v>3259.8125</v>
      </c>
      <c r="J22" s="61">
        <f>AVERAGE(B21:J21)</f>
        <v>3402.0788888888887</v>
      </c>
      <c r="K22" s="61">
        <f>AVERAGE(B21:K21)</f>
        <v>3496.768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A10" sqref="A10:XFD10"/>
    </sheetView>
  </sheetViews>
  <sheetFormatPr defaultRowHeight="12.75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0" width="9" style="27" bestFit="1" customWidth="1"/>
    <col min="11" max="11" width="8.85546875" style="27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>
        <v>4000</v>
      </c>
      <c r="J5" s="54">
        <v>4000</v>
      </c>
      <c r="K5" s="54">
        <v>4000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>
        <v>395.78</v>
      </c>
      <c r="J7" s="54">
        <v>458.74</v>
      </c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>
        <v>91.49</v>
      </c>
      <c r="J8" s="54">
        <v>73.45</v>
      </c>
      <c r="K8" s="54">
        <v>85.16</v>
      </c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>
        <v>398.91</v>
      </c>
      <c r="J9" s="54">
        <v>398.91</v>
      </c>
      <c r="K9" s="54">
        <v>376.35</v>
      </c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>
        <v>145.47</v>
      </c>
      <c r="J10" s="54">
        <v>145.47</v>
      </c>
      <c r="K10" s="54">
        <v>147.6</v>
      </c>
      <c r="L10" s="54"/>
      <c r="M10" s="54"/>
    </row>
    <row r="11" spans="1:13" s="34" customFormat="1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2050</v>
      </c>
      <c r="D15" s="54">
        <v>0</v>
      </c>
      <c r="E15" s="56" t="s">
        <v>89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4487.6100000000006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>
        <f t="shared" si="0"/>
        <v>5031.6499999999996</v>
      </c>
      <c r="J19" s="44">
        <f t="shared" si="0"/>
        <v>5076.57</v>
      </c>
      <c r="K19" s="44">
        <f t="shared" si="0"/>
        <v>4609.1100000000006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>
        <v>427.79</v>
      </c>
      <c r="J20" s="56">
        <v>476.57</v>
      </c>
      <c r="K20" s="56">
        <f>16.56+63.43</f>
        <v>79.989999999999995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4058.7600000000007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4603.8599999999997</v>
      </c>
      <c r="J21" s="44">
        <f t="shared" si="1"/>
        <v>4600</v>
      </c>
      <c r="K21" s="44">
        <f t="shared" si="1"/>
        <v>4529.1200000000008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2336.0525000000002</v>
      </c>
      <c r="F22" s="61">
        <f>AVERAGE(B21:F21)</f>
        <v>2788.8420000000001</v>
      </c>
      <c r="G22" s="61">
        <f>AVERAGE(B21:G21)</f>
        <v>3090.7016666666664</v>
      </c>
      <c r="H22" s="61">
        <f>AVERAGE(B21:H21)</f>
        <v>3306.315714285714</v>
      </c>
      <c r="I22" s="61">
        <f>AVERAGE(B21:I21)</f>
        <v>3468.50875</v>
      </c>
      <c r="J22" s="61">
        <f>AVERAGE(B21:J21)</f>
        <v>3594.23</v>
      </c>
      <c r="K22" s="61">
        <f>AVERAGE(B21:K21)</f>
        <v>3687.7190000000001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5" sqref="K25"/>
    </sheetView>
  </sheetViews>
  <sheetFormatPr defaultRowHeight="12.75"/>
  <cols>
    <col min="1" max="1" width="56.42578125" style="2" customWidth="1"/>
    <col min="2" max="2" width="10.140625" style="11" customWidth="1"/>
    <col min="3" max="3" width="9" style="11" customWidth="1"/>
    <col min="4" max="9" width="9" style="12" bestFit="1" customWidth="1"/>
    <col min="10" max="10" width="10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>
        <v>420.4</v>
      </c>
      <c r="J15" s="56">
        <v>1203.76</v>
      </c>
      <c r="K15" s="56">
        <v>1968.51</v>
      </c>
      <c r="L15" s="56"/>
      <c r="M15" s="56"/>
    </row>
    <row r="16" spans="1:13" s="6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>
        <v>1450</v>
      </c>
      <c r="J18" s="56">
        <v>1790</v>
      </c>
      <c r="K18" s="56">
        <v>2070</v>
      </c>
      <c r="L18" s="56"/>
      <c r="M18" s="56"/>
    </row>
    <row r="19" spans="1:13" ht="13.5" thickBot="1">
      <c r="A19" s="43" t="s">
        <v>47</v>
      </c>
      <c r="B19" s="44">
        <f t="shared" ref="B19:K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>
        <f t="shared" si="0"/>
        <v>1870.4</v>
      </c>
      <c r="J19" s="44">
        <f t="shared" si="0"/>
        <v>2993.76</v>
      </c>
      <c r="K19" s="44">
        <f t="shared" si="0"/>
        <v>4038.51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147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1870.4</v>
      </c>
      <c r="J21" s="44">
        <f t="shared" si="1"/>
        <v>2993.76</v>
      </c>
      <c r="K21" s="44">
        <f t="shared" si="1"/>
        <v>3891.51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>
        <f>AVERAGE(B21:I21)</f>
        <v>2676.1224999999999</v>
      </c>
      <c r="J22" s="61">
        <f>AVERAGE(B21:J21)</f>
        <v>2711.4155555555553</v>
      </c>
      <c r="K22" s="61">
        <f>AVERAGE(B21:K21)</f>
        <v>2829.4250000000002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3.28515625" style="33" customWidth="1"/>
    <col min="2" max="3" width="9" style="26" bestFit="1" customWidth="1"/>
    <col min="4" max="10" width="9" style="27" bestFit="1" customWidth="1"/>
    <col min="11" max="11" width="9" style="27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>
        <v>3200</v>
      </c>
      <c r="J5" s="54">
        <v>3200</v>
      </c>
      <c r="K5" s="54">
        <v>3200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>
        <v>1400</v>
      </c>
      <c r="J12" s="57">
        <v>1400</v>
      </c>
      <c r="K12" s="57">
        <v>1400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>
        <f t="shared" si="0"/>
        <v>4600</v>
      </c>
      <c r="J19" s="44">
        <f t="shared" si="0"/>
        <v>4600</v>
      </c>
      <c r="K19" s="44">
        <f t="shared" si="0"/>
        <v>4600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L24" sqref="L24"/>
    </sheetView>
  </sheetViews>
  <sheetFormatPr defaultRowHeight="12.75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8.5703125" style="27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f t="shared" ref="L21:M21" si="0">L19-L20</f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70" style="33" customWidth="1"/>
    <col min="2" max="2" width="7.85546875" style="26" bestFit="1" customWidth="1"/>
    <col min="3" max="3" width="9" style="26" bestFit="1" customWidth="1"/>
    <col min="4" max="11" width="9" style="27" bestFit="1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>
        <v>3720</v>
      </c>
      <c r="J12" s="57">
        <v>3600</v>
      </c>
      <c r="K12" s="57">
        <v>3720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K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6" sqref="P16"/>
    </sheetView>
  </sheetViews>
  <sheetFormatPr defaultRowHeight="1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9" style="12" bestFit="1" customWidth="1"/>
    <col min="10" max="10" width="9.42578125" style="12" customWidth="1"/>
    <col min="11" max="11" width="9" style="12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>
        <v>474.3</v>
      </c>
      <c r="J7" s="54">
        <v>660.1</v>
      </c>
      <c r="K7" s="54">
        <v>913.58</v>
      </c>
      <c r="L7" s="54"/>
      <c r="M7" s="54"/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>
        <v>119.22</v>
      </c>
      <c r="J8" s="54">
        <v>121.6</v>
      </c>
      <c r="K8" s="54">
        <v>517.70000000000005</v>
      </c>
      <c r="L8" s="54"/>
      <c r="M8" s="54"/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>
        <v>456.54</v>
      </c>
      <c r="J9" s="54">
        <f>456.54+117.66</f>
        <v>574.20000000000005</v>
      </c>
      <c r="K9" s="54">
        <f>456.54+117.66</f>
        <v>574.20000000000005</v>
      </c>
      <c r="L9" s="54"/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>
        <v>315.60000000000002</v>
      </c>
      <c r="J10" s="54">
        <v>318.02999999999997</v>
      </c>
      <c r="K10" s="54">
        <v>320.75</v>
      </c>
      <c r="L10" s="54"/>
      <c r="M10" s="54"/>
    </row>
    <row r="11" spans="1:13" s="13" customFormat="1" ht="12.75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 t="s">
        <v>92</v>
      </c>
      <c r="K12" s="57"/>
      <c r="L12" s="57"/>
      <c r="M12" s="57"/>
    </row>
    <row r="13" spans="1:13" s="6" customFormat="1" ht="12.75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>
        <v>917.8</v>
      </c>
      <c r="J15" s="56">
        <f>45+191.8</f>
        <v>236.8</v>
      </c>
      <c r="K15" s="56">
        <v>303.55</v>
      </c>
      <c r="L15" s="56"/>
      <c r="M15" s="56"/>
    </row>
    <row r="16" spans="1:13" ht="25.5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2283.46</v>
      </c>
      <c r="J19" s="44">
        <f t="shared" si="0"/>
        <v>1910.73</v>
      </c>
      <c r="K19" s="44">
        <f t="shared" si="0"/>
        <v>2629.7800000000007</v>
      </c>
      <c r="L19" s="44">
        <f t="shared" si="0"/>
        <v>0</v>
      </c>
      <c r="M19" s="44">
        <f t="shared" si="0"/>
        <v>0</v>
      </c>
    </row>
    <row r="20" spans="1:13" ht="13.5" thickBot="1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>
        <v>25.83</v>
      </c>
      <c r="J20" s="56">
        <v>21.12</v>
      </c>
      <c r="K20" s="56">
        <v>25.08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2257.63</v>
      </c>
      <c r="J21" s="44">
        <f t="shared" si="1"/>
        <v>1889.6100000000001</v>
      </c>
      <c r="K21" s="44">
        <f t="shared" si="1"/>
        <v>2604.7000000000007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>
        <f>AVERAGE(B21:I21)</f>
        <v>1486.6574999999998</v>
      </c>
      <c r="J22" s="61">
        <f>AVERAGE(B21:J21)</f>
        <v>1531.4299999999998</v>
      </c>
      <c r="K22" s="61">
        <f>AVERAGE(B21:K21)</f>
        <v>1638.7570000000001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8.140625" style="33" customWidth="1"/>
    <col min="2" max="3" width="9" style="26" bestFit="1" customWidth="1"/>
    <col min="4" max="4" width="9.140625" style="27" bestFit="1" customWidth="1"/>
    <col min="5" max="11" width="9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>
        <v>4753.2299999999996</v>
      </c>
      <c r="J12" s="57">
        <v>4600</v>
      </c>
      <c r="K12" s="57">
        <v>4746.9399999999996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K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>
        <f t="shared" si="0"/>
        <v>4753.2299999999996</v>
      </c>
      <c r="J19" s="44">
        <f t="shared" si="0"/>
        <v>4600</v>
      </c>
      <c r="K19" s="44">
        <f t="shared" si="0"/>
        <v>4746.9399999999996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>
        <v>153.22999999999999</v>
      </c>
      <c r="J20" s="56"/>
      <c r="K20" s="56">
        <v>146.94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>
        <f>AVERAGE(B21:I21)</f>
        <v>2977.2375000000002</v>
      </c>
      <c r="J22" s="61">
        <f>AVERAGE(B21:J21)</f>
        <v>3157.5444444444447</v>
      </c>
      <c r="K22" s="61">
        <f>AVERAGE(B21:K21)</f>
        <v>3301.79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K22" sqref="K22"/>
    </sheetView>
  </sheetViews>
  <sheetFormatPr defaultRowHeight="12.75"/>
  <cols>
    <col min="1" max="1" width="63" style="33" customWidth="1"/>
    <col min="2" max="3" width="9" style="26" bestFit="1" customWidth="1"/>
    <col min="4" max="11" width="9" style="27" bestFit="1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>
        <v>4553</v>
      </c>
      <c r="J12" s="57">
        <v>4553</v>
      </c>
      <c r="K12" s="57">
        <v>4553</v>
      </c>
      <c r="L12" s="57"/>
      <c r="M12" s="57"/>
      <c r="N12" s="41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>
        <f t="shared" si="0"/>
        <v>4553</v>
      </c>
      <c r="J19" s="44">
        <f t="shared" si="0"/>
        <v>4553</v>
      </c>
      <c r="K19" s="44">
        <f t="shared" si="0"/>
        <v>4553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4553</v>
      </c>
      <c r="J21" s="44">
        <f t="shared" si="1"/>
        <v>4553</v>
      </c>
      <c r="K21" s="44">
        <f t="shared" si="1"/>
        <v>4553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>
        <f>AVERAGE(B21:I21)</f>
        <v>2946.25</v>
      </c>
      <c r="J22" s="61">
        <f>AVERAGE(B21:J21)</f>
        <v>3124.7777777777778</v>
      </c>
      <c r="K22" s="61">
        <f>AVERAGE(B21:K21)</f>
        <v>3267.6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9" width="10" style="27" bestFit="1" customWidth="1"/>
    <col min="10" max="10" width="9" style="27" bestFit="1" customWidth="1"/>
    <col min="11" max="11" width="8.85546875" style="27" customWidth="1"/>
    <col min="12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>
        <v>6000</v>
      </c>
      <c r="J12" s="57">
        <v>6000</v>
      </c>
      <c r="K12" s="57">
        <v>6000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>
        <v>6000</v>
      </c>
      <c r="J19" s="44">
        <v>6000</v>
      </c>
      <c r="K19" s="44">
        <v>6000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>
        <v>1400</v>
      </c>
      <c r="J20" s="56">
        <v>1400</v>
      </c>
      <c r="K20" s="56">
        <v>1400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>
        <f>AVERAGE(B21:I21)</f>
        <v>3539.0250000000001</v>
      </c>
      <c r="J22" s="61">
        <f>AVERAGE(B21:J21)</f>
        <v>3656.9111111111106</v>
      </c>
      <c r="K22" s="61">
        <f>AVERAGE(B21:K21)</f>
        <v>3751.22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K22" sqref="K22"/>
    </sheetView>
  </sheetViews>
  <sheetFormatPr defaultRowHeight="12.75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11" width="9" style="27" bestFit="1" customWidth="1"/>
    <col min="12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1500</v>
      </c>
      <c r="F5" s="54">
        <v>1500</v>
      </c>
      <c r="G5" s="54">
        <v>1743.21</v>
      </c>
      <c r="H5" s="54">
        <v>1500</v>
      </c>
      <c r="I5" s="54">
        <v>1500</v>
      </c>
      <c r="J5" s="54">
        <v>1500</v>
      </c>
      <c r="K5" s="54">
        <v>1500</v>
      </c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>
        <v>469.16</v>
      </c>
      <c r="J6" s="54">
        <f>469.16-117.95</f>
        <v>351.21000000000004</v>
      </c>
      <c r="K6" s="54">
        <v>469.16</v>
      </c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>
        <v>292.95</v>
      </c>
      <c r="J7" s="54">
        <v>439.31</v>
      </c>
      <c r="K7" s="54">
        <v>522.4</v>
      </c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84.26</v>
      </c>
      <c r="F9" s="54">
        <v>84.26</v>
      </c>
      <c r="G9" s="54"/>
      <c r="H9" s="54">
        <f>80.36+3.9</f>
        <v>84.26</v>
      </c>
      <c r="I9" s="54">
        <f>80.36+3.9</f>
        <v>84.26</v>
      </c>
      <c r="J9" s="54">
        <f>80.36+28.42+3.9</f>
        <v>112.68</v>
      </c>
      <c r="K9" s="54">
        <f>80.36+28.42+3.9</f>
        <v>112.68</v>
      </c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>
        <f>657.75+524.17+345.45</f>
        <v>1527.3700000000001</v>
      </c>
      <c r="J10" s="54">
        <v>1207.17</v>
      </c>
      <c r="K10" s="54">
        <v>1358.67</v>
      </c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0</v>
      </c>
      <c r="D12" s="56">
        <v>0</v>
      </c>
      <c r="E12" s="54" t="s">
        <v>90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>
        <v>530</v>
      </c>
      <c r="L13" s="57"/>
      <c r="M13" s="57"/>
    </row>
    <row r="14" spans="1:14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>
        <f>94.56+223.57+86.66</f>
        <v>404.78999999999996</v>
      </c>
      <c r="J15" s="56">
        <v>64.5</v>
      </c>
      <c r="K15" s="56">
        <v>37</v>
      </c>
      <c r="L15" s="56"/>
      <c r="M15" s="56"/>
    </row>
    <row r="16" spans="1:14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>
        <v>250</v>
      </c>
      <c r="J18" s="57"/>
      <c r="K18" s="57"/>
      <c r="L18" s="57"/>
      <c r="M18" s="57"/>
    </row>
    <row r="19" spans="1:13" ht="13.5" thickBot="1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2523.5800000000004</v>
      </c>
      <c r="F19" s="44">
        <f t="shared" si="0"/>
        <v>2983.6200000000008</v>
      </c>
      <c r="G19" s="44">
        <f>SUM(G5:G18)</f>
        <v>3591.6</v>
      </c>
      <c r="H19" s="44">
        <f>SUM(H5:H18)</f>
        <v>3263.1200000000003</v>
      </c>
      <c r="I19" s="44">
        <f>SUM(I5:I18)</f>
        <v>4528.5300000000007</v>
      </c>
      <c r="J19" s="44">
        <f>SUM(J5:J18)</f>
        <v>3674.87</v>
      </c>
      <c r="K19" s="44">
        <f>SUM(K5:K18)</f>
        <v>4529.91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>
        <v>3.9</v>
      </c>
      <c r="K20" s="56">
        <v>9.34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1762.45</v>
      </c>
      <c r="C21" s="44">
        <f t="shared" ref="C21:M21" si="1">C19-C20</f>
        <v>1662.44</v>
      </c>
      <c r="D21" s="44">
        <f>D19-D20</f>
        <v>1230.1199999999999</v>
      </c>
      <c r="E21" s="44">
        <f t="shared" si="1"/>
        <v>2523.5800000000004</v>
      </c>
      <c r="F21" s="44">
        <f t="shared" si="1"/>
        <v>2983.6200000000008</v>
      </c>
      <c r="G21" s="44">
        <f>G19-G20</f>
        <v>3429.71</v>
      </c>
      <c r="H21" s="44">
        <f>H19-H20</f>
        <v>3251.2200000000003</v>
      </c>
      <c r="I21" s="44">
        <f t="shared" si="1"/>
        <v>4528.5300000000007</v>
      </c>
      <c r="J21" s="44">
        <f t="shared" si="1"/>
        <v>3670.97</v>
      </c>
      <c r="K21" s="44">
        <f t="shared" si="1"/>
        <v>4520.57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2032.4420000000002</v>
      </c>
      <c r="G22" s="61">
        <f>AVERAGE(B21:G21)</f>
        <v>2265.3200000000002</v>
      </c>
      <c r="H22" s="61">
        <f>AVERAGE(B21:H21)</f>
        <v>2406.1628571428578</v>
      </c>
      <c r="I22" s="61">
        <f>AVERAGE(B21:I21)</f>
        <v>2671.4587500000007</v>
      </c>
      <c r="J22" s="61">
        <f>AVERAGE(B21:J21)</f>
        <v>2782.5155555555561</v>
      </c>
      <c r="K22" s="61">
        <f>AVERAGE(B21:K21)</f>
        <v>2956.3210000000008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K22" sqref="K22"/>
    </sheetView>
  </sheetViews>
  <sheetFormatPr defaultRowHeight="12.75"/>
  <cols>
    <col min="1" max="1" width="58.28515625" style="33" customWidth="1"/>
    <col min="2" max="2" width="9.7109375" style="26" customWidth="1"/>
    <col min="3" max="3" width="8.7109375" style="26" bestFit="1" customWidth="1"/>
    <col min="4" max="8" width="7.85546875" style="27" bestFit="1" customWidth="1"/>
    <col min="9" max="11" width="9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>
        <v>3150</v>
      </c>
      <c r="J5" s="54">
        <v>3150</v>
      </c>
      <c r="K5" s="54">
        <v>3150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>
        <v>167.9</v>
      </c>
      <c r="J10" s="54">
        <v>215.47</v>
      </c>
      <c r="K10" s="54">
        <v>188.12</v>
      </c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>
        <v>178.8</v>
      </c>
      <c r="J15" s="56">
        <v>229.9</v>
      </c>
      <c r="K15" s="56">
        <v>301.85000000000002</v>
      </c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4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4" ht="13.5" thickBot="1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/>
    </row>
    <row r="19" spans="1:14" ht="13.5" thickBot="1">
      <c r="A19" s="43" t="s">
        <v>47</v>
      </c>
      <c r="B19" s="44">
        <f t="shared" ref="B19:K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>
        <f t="shared" si="0"/>
        <v>3496.7000000000003</v>
      </c>
      <c r="J19" s="44">
        <f t="shared" si="0"/>
        <v>3595.37</v>
      </c>
      <c r="K19" s="44">
        <f t="shared" si="0"/>
        <v>3639.97</v>
      </c>
      <c r="L19" s="44">
        <v>0</v>
      </c>
      <c r="M19" s="44">
        <v>0</v>
      </c>
      <c r="N19" s="29" t="s">
        <v>91</v>
      </c>
    </row>
    <row r="20" spans="1:14" ht="13.5" thickBot="1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>
        <v>8</v>
      </c>
      <c r="K20" s="56">
        <v>55.11</v>
      </c>
      <c r="L20" s="56">
        <v>0</v>
      </c>
      <c r="M20" s="56">
        <v>0</v>
      </c>
    </row>
    <row r="21" spans="1:14" ht="13.5" thickBot="1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3496.7000000000003</v>
      </c>
      <c r="J21" s="44">
        <f t="shared" si="1"/>
        <v>3587.37</v>
      </c>
      <c r="K21" s="44">
        <f t="shared" si="1"/>
        <v>3584.8599999999997</v>
      </c>
      <c r="L21" s="44">
        <f t="shared" si="1"/>
        <v>0</v>
      </c>
      <c r="M21" s="44">
        <f t="shared" si="1"/>
        <v>0</v>
      </c>
    </row>
    <row r="22" spans="1:14" ht="13.5" thickBot="1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>
        <f>AVERAGE(B21:I21)</f>
        <v>794.36625000000004</v>
      </c>
      <c r="J22" s="61">
        <f>AVERAGE(B21:J21)</f>
        <v>1104.6999999999998</v>
      </c>
      <c r="K22" s="61">
        <f>AVERAGE(B21:K21)</f>
        <v>1352.7159999999999</v>
      </c>
      <c r="L22" s="61"/>
      <c r="M22" s="61"/>
    </row>
    <row r="23" spans="1:14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12" sqref="L12"/>
    </sheetView>
  </sheetViews>
  <sheetFormatPr defaultRowHeight="12.75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1" width="9" style="27" bestFit="1" customWidth="1"/>
    <col min="12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 t="s">
        <v>27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>
        <v>1950</v>
      </c>
      <c r="J12" s="57">
        <v>1950</v>
      </c>
      <c r="K12" s="57">
        <v>1950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>
        <v>1825</v>
      </c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I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>
        <f t="shared" si="0"/>
        <v>1950</v>
      </c>
      <c r="J19" s="44">
        <f>SUM(J5:J18)</f>
        <v>3775</v>
      </c>
      <c r="K19" s="44">
        <f>SUM(K5:K18)</f>
        <v>1950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1755</v>
      </c>
      <c r="D21" s="44">
        <f t="shared" si="1"/>
        <v>1950</v>
      </c>
      <c r="E21" s="44">
        <f t="shared" si="1"/>
        <v>3740</v>
      </c>
      <c r="F21" s="44">
        <f t="shared" si="1"/>
        <v>1950</v>
      </c>
      <c r="G21" s="44">
        <f t="shared" si="1"/>
        <v>1950</v>
      </c>
      <c r="H21" s="44">
        <f t="shared" si="1"/>
        <v>1950</v>
      </c>
      <c r="I21" s="44">
        <f t="shared" si="1"/>
        <v>1950</v>
      </c>
      <c r="J21" s="44">
        <f t="shared" si="1"/>
        <v>3775</v>
      </c>
      <c r="K21" s="44">
        <f t="shared" si="1"/>
        <v>1950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>
        <f>AVERAGE(B21:I21)</f>
        <v>2149.375</v>
      </c>
      <c r="J22" s="61">
        <f>AVERAGE(B21:J21)</f>
        <v>2330</v>
      </c>
      <c r="K22" s="61">
        <f>AVERAGE(B21:K21)</f>
        <v>2292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5.28515625" style="33" customWidth="1"/>
    <col min="2" max="2" width="9.7109375" style="26" customWidth="1"/>
    <col min="3" max="3" width="9" style="26" bestFit="1" customWidth="1"/>
    <col min="4" max="11" width="9" style="27" bestFit="1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>
        <v>4699.91</v>
      </c>
      <c r="J12" s="57">
        <v>4548.3</v>
      </c>
      <c r="K12" s="57">
        <v>4699.91</v>
      </c>
      <c r="L12" s="57"/>
      <c r="M12" s="57"/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1979.34</v>
      </c>
      <c r="C19" s="44" t="s">
        <v>55</v>
      </c>
      <c r="D19" s="44">
        <f t="shared" ref="D19:K19" si="0">SUM(D5:D18)</f>
        <v>720</v>
      </c>
      <c r="E19" s="44">
        <f t="shared" si="0"/>
        <v>4548.3</v>
      </c>
      <c r="F19" s="44">
        <f t="shared" si="0"/>
        <v>4699.91</v>
      </c>
      <c r="G19" s="44">
        <f t="shared" si="0"/>
        <v>4548.3</v>
      </c>
      <c r="H19" s="44">
        <f t="shared" si="0"/>
        <v>4699.91</v>
      </c>
      <c r="I19" s="44">
        <f t="shared" si="0"/>
        <v>4699.91</v>
      </c>
      <c r="J19" s="44">
        <f t="shared" si="0"/>
        <v>4548.3</v>
      </c>
      <c r="K19" s="44">
        <f t="shared" si="0"/>
        <v>4699.91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>
        <v>99.91</v>
      </c>
      <c r="J20" s="56"/>
      <c r="K20" s="56">
        <v>99.91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1923.4199999999998</v>
      </c>
      <c r="C21" s="44">
        <v>0</v>
      </c>
      <c r="D21" s="44">
        <f t="shared" ref="D21:M21" si="1">D19-D20</f>
        <v>720</v>
      </c>
      <c r="E21" s="44">
        <f t="shared" si="1"/>
        <v>4548.3</v>
      </c>
      <c r="F21" s="44">
        <f t="shared" si="1"/>
        <v>4600</v>
      </c>
      <c r="G21" s="44">
        <f t="shared" si="1"/>
        <v>4548.3</v>
      </c>
      <c r="H21" s="44">
        <f t="shared" si="1"/>
        <v>4600</v>
      </c>
      <c r="I21" s="44">
        <f t="shared" si="1"/>
        <v>4600</v>
      </c>
      <c r="J21" s="44">
        <f t="shared" si="1"/>
        <v>4548.3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>
        <f>AVERAGE(B21:I21)</f>
        <v>3192.5025000000001</v>
      </c>
      <c r="J22" s="61">
        <f>AVERAGE(B21:J21)</f>
        <v>3343.1466666666665</v>
      </c>
      <c r="K22" s="61">
        <f>AVERAGE(B21:K21)</f>
        <v>3468.8319999999999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1" sqref="P11"/>
    </sheetView>
  </sheetViews>
  <sheetFormatPr defaultRowHeight="12.75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9" style="27" bestFit="1" customWidth="1"/>
    <col min="11" max="11" width="9.8554687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>
        <v>4340</v>
      </c>
      <c r="J12" s="57">
        <v>4200</v>
      </c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>
        <v>4340</v>
      </c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 t="shared" ref="F19:K19" si="0">SUM(F5:F18)</f>
        <v>4340</v>
      </c>
      <c r="G19" s="44">
        <f t="shared" si="0"/>
        <v>4200</v>
      </c>
      <c r="H19" s="44">
        <f t="shared" si="0"/>
        <v>4340</v>
      </c>
      <c r="I19" s="44">
        <f t="shared" si="0"/>
        <v>4340</v>
      </c>
      <c r="J19" s="44">
        <f t="shared" si="0"/>
        <v>4200</v>
      </c>
      <c r="K19" s="44">
        <f t="shared" si="0"/>
        <v>4340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1">F19-F20</f>
        <v>4340</v>
      </c>
      <c r="G21" s="44">
        <f t="shared" si="1"/>
        <v>4200</v>
      </c>
      <c r="H21" s="44">
        <f t="shared" si="1"/>
        <v>4340</v>
      </c>
      <c r="I21" s="44">
        <f t="shared" si="1"/>
        <v>4340</v>
      </c>
      <c r="J21" s="44">
        <f t="shared" si="1"/>
        <v>4200</v>
      </c>
      <c r="K21" s="44">
        <f t="shared" si="1"/>
        <v>4340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>
        <f>AVERAGE(B21:I21)</f>
        <v>2152.5</v>
      </c>
      <c r="J22" s="61">
        <f>AVERAGE(B21:J21)</f>
        <v>2380</v>
      </c>
      <c r="K22" s="61">
        <f>AVERAGE(B21:K21)</f>
        <v>2576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7">
        <v>3720</v>
      </c>
      <c r="J12" s="57">
        <v>3600</v>
      </c>
      <c r="K12" s="57">
        <v>3720</v>
      </c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>
        <f t="shared" ref="C19:K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0</v>
      </c>
      <c r="M21" s="44">
        <f t="shared" si="1"/>
        <v>0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10" width="9" style="27" bestFit="1" customWidth="1"/>
    <col min="11" max="11" width="8.7109375" style="27" customWidth="1"/>
    <col min="12" max="13" width="8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>
        <v>3000</v>
      </c>
      <c r="J5" s="54">
        <v>3000</v>
      </c>
      <c r="K5" s="54">
        <v>3000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>
        <v>1680</v>
      </c>
      <c r="J12" s="57">
        <v>1680</v>
      </c>
      <c r="K12" s="57">
        <v>1680</v>
      </c>
      <c r="L12" s="57"/>
      <c r="M12" s="57"/>
    </row>
    <row r="13" spans="1:13" s="35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>
        <f t="shared" si="0"/>
        <v>4680</v>
      </c>
      <c r="J19" s="44">
        <f t="shared" si="0"/>
        <v>4680</v>
      </c>
      <c r="K19" s="44">
        <f t="shared" si="0"/>
        <v>4680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>
        <v>80</v>
      </c>
      <c r="J20" s="56">
        <v>80</v>
      </c>
      <c r="K20" s="56">
        <v>80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>
        <f>AVERAGE(B21:I21)</f>
        <v>3620</v>
      </c>
      <c r="J22" s="61">
        <f>AVERAGE(B21:J21)</f>
        <v>3728.8888888888887</v>
      </c>
      <c r="K22" s="61">
        <f>AVERAGE(B21:K21)</f>
        <v>3816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K23" sqref="K23"/>
    </sheetView>
  </sheetViews>
  <sheetFormatPr defaultRowHeight="12.75"/>
  <cols>
    <col min="1" max="1" width="47.42578125" style="33" customWidth="1"/>
    <col min="2" max="2" width="8.85546875" style="26" customWidth="1"/>
    <col min="3" max="3" width="9" style="26" bestFit="1" customWidth="1"/>
    <col min="4" max="11" width="9" style="27" bestFit="1" customWidth="1"/>
    <col min="12" max="13" width="7.85546875" style="27" bestFit="1" customWidth="1"/>
    <col min="14" max="16384" width="9.140625" style="29"/>
  </cols>
  <sheetData>
    <row r="1" spans="1:14" s="28" customFormat="1" ht="21.75" thickBot="1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ht="21.75" thickBot="1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>
        <v>2480</v>
      </c>
      <c r="J12" s="57">
        <v>2400</v>
      </c>
      <c r="K12" s="57">
        <v>2480</v>
      </c>
      <c r="L12" s="57"/>
      <c r="M12" s="57"/>
    </row>
    <row r="13" spans="1:14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/>
      <c r="M15" s="56"/>
    </row>
    <row r="16" spans="1:14" s="31" customFormat="1" ht="25.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>
        <v>2480</v>
      </c>
      <c r="J19" s="44">
        <f>SUM(J5:J18)</f>
        <v>2400</v>
      </c>
      <c r="K19" s="44">
        <f>SUM(K5:K18)</f>
        <v>2480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>I19-I20</f>
        <v>2480</v>
      </c>
      <c r="J21" s="44">
        <f>J19-J20</f>
        <v>2400</v>
      </c>
      <c r="K21" s="44">
        <f>K19-K20</f>
        <v>2480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>
        <f>AVERAGE(B21:I21)</f>
        <v>2120</v>
      </c>
      <c r="J22" s="61">
        <f>AVERAGE(B21:J21)</f>
        <v>2151.1111111111113</v>
      </c>
      <c r="K22" s="61">
        <f>AVERAGE(B21:K21)</f>
        <v>2184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9" spans="1:13">
      <c r="E29" s="27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54.7109375" style="33" customWidth="1"/>
    <col min="2" max="2" width="11.5703125" style="26" customWidth="1"/>
    <col min="3" max="3" width="9" style="26" bestFit="1" customWidth="1"/>
    <col min="4" max="10" width="9" style="27" bestFit="1" customWidth="1"/>
    <col min="11" max="11" width="9.28515625" style="27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>
        <v>4550</v>
      </c>
      <c r="J12" s="57">
        <v>4550</v>
      </c>
      <c r="K12" s="57">
        <v>4550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>
        <f t="shared" si="0"/>
        <v>4550</v>
      </c>
      <c r="J19" s="44">
        <f t="shared" si="0"/>
        <v>4550</v>
      </c>
      <c r="K19" s="44">
        <f t="shared" si="0"/>
        <v>4550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>I19-I20</f>
        <v>4550</v>
      </c>
      <c r="J21" s="44">
        <f>J19-J20</f>
        <v>4550</v>
      </c>
      <c r="K21" s="44">
        <f t="shared" si="1"/>
        <v>4550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>
        <f>AVERAGE(B21:I21)</f>
        <v>2876.25</v>
      </c>
      <c r="J22" s="61">
        <f>AVERAGE(B21:J21)</f>
        <v>3062.2222222222222</v>
      </c>
      <c r="K22" s="61">
        <f>AVERAGE(B21:K21)</f>
        <v>3211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N24" sqref="N24"/>
    </sheetView>
  </sheetViews>
  <sheetFormatPr defaultRowHeight="12.75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9.85546875" style="12" customWidth="1"/>
    <col min="12" max="13" width="8.42578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>
        <v>4960</v>
      </c>
      <c r="J12" s="57">
        <v>4800</v>
      </c>
      <c r="K12" s="57">
        <v>4960</v>
      </c>
      <c r="L12" s="57"/>
      <c r="M12" s="57"/>
    </row>
    <row r="13" spans="1:13" s="13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>
        <f t="shared" si="0"/>
        <v>4960</v>
      </c>
      <c r="J19" s="44">
        <f t="shared" si="0"/>
        <v>4800</v>
      </c>
      <c r="K19" s="44">
        <f t="shared" si="0"/>
        <v>4960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>
        <v>360</v>
      </c>
      <c r="J20" s="56">
        <v>200</v>
      </c>
      <c r="K20" s="56">
        <v>360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>
        <f>AVERAGE(B21:I21)</f>
        <v>3560</v>
      </c>
      <c r="J22" s="61">
        <f>AVERAGE(B21:J21)</f>
        <v>3675.5555555555557</v>
      </c>
      <c r="K22" s="61">
        <f>AVERAGE(B21:K21)</f>
        <v>3768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F17" sqref="F17"/>
    </sheetView>
  </sheetViews>
  <sheetFormatPr defaultRowHeight="15"/>
  <cols>
    <col min="1" max="1" width="61.42578125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f t="shared" ref="L21:M21" si="0">L19-L20</f>
        <v>0</v>
      </c>
      <c r="M21" s="44">
        <f t="shared" si="0"/>
        <v>0</v>
      </c>
    </row>
    <row r="22" spans="1:13" ht="15.7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O20" sqref="O20"/>
    </sheetView>
  </sheetViews>
  <sheetFormatPr defaultRowHeight="12.75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>
        <f>AVERAGE(B21:I21)</f>
        <v>40.06428571428571</v>
      </c>
      <c r="J22" s="61">
        <f>AVERAGE(B21:J21)</f>
        <v>35.056249999999999</v>
      </c>
      <c r="K22" s="61">
        <f>AVERAGE(B21:K21)</f>
        <v>31.161111111111111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K22" sqref="K22"/>
    </sheetView>
  </sheetViews>
  <sheetFormatPr defaultRowHeight="15"/>
  <cols>
    <col min="1" max="1" width="56.5703125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2000</v>
      </c>
      <c r="I5" s="54">
        <v>2000</v>
      </c>
      <c r="J5" s="54">
        <v>2000</v>
      </c>
      <c r="K5" s="54">
        <v>2000</v>
      </c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5.37</v>
      </c>
      <c r="K7" s="54">
        <v>5.19</v>
      </c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>
        <v>40.98</v>
      </c>
      <c r="J8" s="54">
        <v>40.18</v>
      </c>
      <c r="K8" s="54">
        <v>40.98</v>
      </c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>
        <v>156.91999999999999</v>
      </c>
      <c r="J9" s="54">
        <v>140.63999999999999</v>
      </c>
      <c r="K9" s="54">
        <v>140.63999999999999</v>
      </c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>
        <v>30.46</v>
      </c>
      <c r="K10" s="54">
        <v>30.46</v>
      </c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>
        <v>2305</v>
      </c>
      <c r="J12" s="57">
        <v>2400</v>
      </c>
      <c r="K12" s="57">
        <v>1705</v>
      </c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4208.18</v>
      </c>
      <c r="I19" s="44">
        <v>4502.8999999999996</v>
      </c>
      <c r="J19" s="44">
        <f>SUM(J5:J18)</f>
        <v>4616.6499999999996</v>
      </c>
      <c r="K19" s="44">
        <f>SUM(K5:K18)</f>
        <v>3922.27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>
        <v>9.68</v>
      </c>
      <c r="J20" s="56">
        <v>16.649999999999999</v>
      </c>
      <c r="K20" s="56">
        <v>31.8</v>
      </c>
      <c r="L20" s="56"/>
      <c r="M20" s="56">
        <v>0</v>
      </c>
    </row>
    <row r="21" spans="1:13" ht="15.75" thickBot="1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3808.22</v>
      </c>
      <c r="H21" s="44">
        <f t="shared" si="0"/>
        <v>4208.18</v>
      </c>
      <c r="I21" s="44">
        <f t="shared" si="0"/>
        <v>4493.2199999999993</v>
      </c>
      <c r="J21" s="44">
        <f t="shared" si="0"/>
        <v>4600</v>
      </c>
      <c r="K21" s="44">
        <f t="shared" si="0"/>
        <v>3890.47</v>
      </c>
      <c r="L21" s="44">
        <f t="shared" si="0"/>
        <v>0</v>
      </c>
      <c r="M21" s="44">
        <f t="shared" si="0"/>
        <v>0</v>
      </c>
    </row>
    <row r="22" spans="1:13" ht="15.75" thickBot="1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2136.6714285714284</v>
      </c>
      <c r="I22" s="61">
        <f>AVERAGE(B21:I21)</f>
        <v>2431.2399999999998</v>
      </c>
      <c r="J22" s="61">
        <f>AVERAGE(B21:J21)</f>
        <v>2672.2133333333331</v>
      </c>
      <c r="K22" s="61">
        <f>AVERAGE(B21:K21)</f>
        <v>2794.0389999999998</v>
      </c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K22" sqref="K22"/>
    </sheetView>
  </sheetViews>
  <sheetFormatPr defaultRowHeight="12.75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10" width="9" style="27" bestFit="1" customWidth="1"/>
    <col min="11" max="11" width="9" style="27" customWidth="1"/>
    <col min="12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>
        <v>600</v>
      </c>
      <c r="J5" s="54">
        <v>600</v>
      </c>
      <c r="K5" s="54">
        <v>600</v>
      </c>
      <c r="L5" s="54"/>
      <c r="M5" s="54"/>
    </row>
    <row r="6" spans="1:14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>
        <v>30.13</v>
      </c>
      <c r="J7" s="54"/>
      <c r="K7" s="54"/>
      <c r="L7" s="54"/>
      <c r="M7" s="54"/>
    </row>
    <row r="8" spans="1:14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>
        <v>60.27</v>
      </c>
      <c r="K8" s="54"/>
      <c r="L8" s="54"/>
      <c r="M8" s="54"/>
    </row>
    <row r="9" spans="1:14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>
        <v>228.46</v>
      </c>
      <c r="K12" s="57"/>
      <c r="L12" s="57"/>
      <c r="M12" s="57"/>
    </row>
    <row r="13" spans="1:14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>
        <v>3500</v>
      </c>
      <c r="K14" s="57"/>
      <c r="L14" s="57"/>
      <c r="M14" s="57"/>
    </row>
    <row r="15" spans="1:14" s="31" customFormat="1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>
        <v>42.94</v>
      </c>
      <c r="J15" s="56">
        <v>42.94</v>
      </c>
      <c r="K15" s="56">
        <v>54.49</v>
      </c>
      <c r="L15" s="56"/>
      <c r="M15" s="56"/>
    </row>
    <row r="16" spans="1:14" s="31" customFormat="1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 t="s">
        <v>27</v>
      </c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>
        <f t="shared" ref="C19:I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>
        <f t="shared" si="0"/>
        <v>673.06999999999994</v>
      </c>
      <c r="J19" s="44">
        <f>SUM(J5:J18)</f>
        <v>4431.6699999999992</v>
      </c>
      <c r="K19" s="44">
        <f>SUM(K5:K18)</f>
        <v>654.49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f t="shared" ref="C21:M21" si="1">C19-C20</f>
        <v>450</v>
      </c>
      <c r="D21" s="44">
        <f t="shared" si="1"/>
        <v>507.82</v>
      </c>
      <c r="E21" s="44">
        <f t="shared" si="1"/>
        <v>2500</v>
      </c>
      <c r="F21" s="44">
        <f t="shared" si="1"/>
        <v>163.06</v>
      </c>
      <c r="G21" s="44">
        <f t="shared" si="1"/>
        <v>876.69</v>
      </c>
      <c r="H21" s="44">
        <v>4600</v>
      </c>
      <c r="I21" s="44">
        <f t="shared" si="1"/>
        <v>673.06999999999994</v>
      </c>
      <c r="J21" s="44">
        <f t="shared" si="1"/>
        <v>4431.6699999999992</v>
      </c>
      <c r="K21" s="44">
        <f t="shared" si="1"/>
        <v>654.49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>
        <f>AVERAGE(B21:I21)</f>
        <v>1221.33</v>
      </c>
      <c r="J22" s="61">
        <f>AVERAGE(B21:J21)</f>
        <v>1578.0344444444443</v>
      </c>
      <c r="K22" s="61">
        <f>AVERAGE(B21:K21)</f>
        <v>1485.6799999999998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N19" sqref="N19"/>
    </sheetView>
  </sheetViews>
  <sheetFormatPr defaultRowHeight="12.75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f t="shared" ref="L21:M21" si="0">L19-L20</f>
        <v>0</v>
      </c>
      <c r="M21" s="44">
        <f t="shared" si="0"/>
        <v>0</v>
      </c>
    </row>
    <row r="22" spans="1:13" ht="13.5" thickBot="1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  <row r="25" spans="1:13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16" sqref="K16"/>
    </sheetView>
  </sheetViews>
  <sheetFormatPr defaultRowHeight="12.75"/>
  <cols>
    <col min="1" max="1" width="52.28515625" style="33" customWidth="1"/>
    <col min="2" max="2" width="10.5703125" style="26" customWidth="1"/>
    <col min="3" max="3" width="9" style="26" bestFit="1" customWidth="1"/>
    <col min="4" max="11" width="9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>
        <v>3100</v>
      </c>
      <c r="J12" s="57">
        <v>3000</v>
      </c>
      <c r="K12" s="57">
        <v>3100</v>
      </c>
      <c r="L12" s="57"/>
      <c r="M12" s="57"/>
    </row>
    <row r="13" spans="1:13" s="31" customFormat="1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3500</v>
      </c>
      <c r="C19" s="44"/>
      <c r="D19" s="44">
        <f t="shared" ref="D19:K19" si="0">SUM(D5:D18)</f>
        <v>2007.3</v>
      </c>
      <c r="E19" s="44">
        <f t="shared" si="0"/>
        <v>4500</v>
      </c>
      <c r="F19" s="44">
        <f t="shared" si="0"/>
        <v>3100</v>
      </c>
      <c r="G19" s="44">
        <f t="shared" si="0"/>
        <v>3000</v>
      </c>
      <c r="H19" s="44">
        <f t="shared" si="0"/>
        <v>3100</v>
      </c>
      <c r="I19" s="44">
        <f t="shared" si="0"/>
        <v>3100</v>
      </c>
      <c r="J19" s="44">
        <f t="shared" si="0"/>
        <v>3000</v>
      </c>
      <c r="K19" s="44">
        <f t="shared" si="0"/>
        <v>3100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2000</v>
      </c>
      <c r="C21" s="44">
        <f t="shared" ref="C21:M21" si="1">C19-C20</f>
        <v>0</v>
      </c>
      <c r="D21" s="44">
        <f t="shared" si="1"/>
        <v>2000</v>
      </c>
      <c r="E21" s="44">
        <f t="shared" si="1"/>
        <v>4500</v>
      </c>
      <c r="F21" s="44">
        <f t="shared" si="1"/>
        <v>3100</v>
      </c>
      <c r="G21" s="44">
        <f t="shared" si="1"/>
        <v>3000</v>
      </c>
      <c r="H21" s="44">
        <f t="shared" si="1"/>
        <v>3100</v>
      </c>
      <c r="I21" s="44">
        <f t="shared" si="1"/>
        <v>3100</v>
      </c>
      <c r="J21" s="44">
        <f t="shared" si="1"/>
        <v>3000</v>
      </c>
      <c r="K21" s="44">
        <f t="shared" si="1"/>
        <v>3100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>
        <f>AVERAGE(B21:I21)</f>
        <v>2600</v>
      </c>
      <c r="J22" s="61">
        <f>AVERAGE(B21:J21)</f>
        <v>2644.4444444444443</v>
      </c>
      <c r="K22" s="61">
        <f>AVERAGE(B21:K21)</f>
        <v>2690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.75"/>
  <cols>
    <col min="1" max="1" width="64.140625" style="33" customWidth="1"/>
    <col min="2" max="2" width="10.28515625" style="26" customWidth="1"/>
    <col min="3" max="3" width="9" style="26" bestFit="1" customWidth="1"/>
    <col min="4" max="11" width="9" style="27" bestFit="1" customWidth="1"/>
    <col min="12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>
        <v>1800</v>
      </c>
      <c r="J5" s="54">
        <v>1800</v>
      </c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>
        <v>3306.77</v>
      </c>
      <c r="J12" s="57">
        <v>3200.1</v>
      </c>
      <c r="K12" s="57">
        <v>5521.1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>
        <f t="shared" si="0"/>
        <v>5106.7700000000004</v>
      </c>
      <c r="J19" s="44">
        <f t="shared" si="0"/>
        <v>5000.1000000000004</v>
      </c>
      <c r="K19" s="44">
        <f t="shared" si="0"/>
        <v>5521.1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>
        <v>506.77</v>
      </c>
      <c r="J20" s="56">
        <v>400.1</v>
      </c>
      <c r="K20" s="56">
        <v>921.1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24" sqref="A24"/>
    </sheetView>
  </sheetViews>
  <sheetFormatPr defaultRowHeight="15"/>
  <cols>
    <col min="1" max="1" width="63" customWidth="1"/>
    <col min="2" max="2" width="9.5703125" bestFit="1" customWidth="1"/>
  </cols>
  <sheetData>
    <row r="1" spans="1:13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>
        <v>1800</v>
      </c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>
        <v>3306.77</v>
      </c>
      <c r="J12" s="57">
        <v>4940</v>
      </c>
      <c r="K12" s="57">
        <v>4940</v>
      </c>
      <c r="L12" s="57"/>
      <c r="M12" s="57"/>
    </row>
    <row r="13" spans="1:13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>
      <c r="A19" s="43" t="s">
        <v>47</v>
      </c>
      <c r="B19" s="44">
        <f t="shared" ref="B19:K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>
        <f t="shared" si="0"/>
        <v>5106.7700000000004</v>
      </c>
      <c r="J19" s="44">
        <f t="shared" si="0"/>
        <v>4940</v>
      </c>
      <c r="K19" s="44">
        <f t="shared" si="0"/>
        <v>4940</v>
      </c>
      <c r="L19" s="44">
        <v>0</v>
      </c>
      <c r="M19" s="44">
        <v>0</v>
      </c>
    </row>
    <row r="20" spans="1:13" ht="15.75" thickBot="1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>
        <v>506.77</v>
      </c>
      <c r="J20" s="56">
        <v>340</v>
      </c>
      <c r="K20" s="56">
        <v>340</v>
      </c>
      <c r="L20" s="56">
        <v>0</v>
      </c>
      <c r="M20" s="56">
        <v>0</v>
      </c>
    </row>
    <row r="21" spans="1:13" ht="15.75" thickBot="1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5.75" thickBot="1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/>
      <c r="M22" s="61"/>
    </row>
    <row r="23" spans="1:13" ht="15.7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O23" sqref="O23"/>
    </sheetView>
  </sheetViews>
  <sheetFormatPr defaultRowHeight="12"/>
  <cols>
    <col min="1" max="1" width="46.5703125" style="3" customWidth="1"/>
    <col min="2" max="3" width="9" style="11" bestFit="1" customWidth="1"/>
    <col min="4" max="11" width="9" style="12" bestFit="1" customWidth="1"/>
    <col min="12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>
        <v>1500</v>
      </c>
      <c r="J5" s="54">
        <v>1500</v>
      </c>
      <c r="K5" s="54">
        <v>1500</v>
      </c>
      <c r="L5" s="54"/>
      <c r="M5" s="54"/>
    </row>
    <row r="6" spans="1:13" ht="12.7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>
        <v>89.69</v>
      </c>
      <c r="J7" s="54">
        <v>110.89</v>
      </c>
      <c r="K7" s="54">
        <v>278.26</v>
      </c>
      <c r="L7" s="54"/>
      <c r="M7" s="54"/>
    </row>
    <row r="8" spans="1:13" ht="12.75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>
        <v>81.36</v>
      </c>
      <c r="J8" s="54">
        <v>81.36</v>
      </c>
      <c r="K8" s="54">
        <v>81.36</v>
      </c>
      <c r="L8" s="54"/>
      <c r="M8" s="54"/>
    </row>
    <row r="9" spans="1:13" ht="12.75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>
        <v>152.16</v>
      </c>
      <c r="J10" s="54">
        <v>155.91999999999999</v>
      </c>
      <c r="K10" s="54">
        <v>189.77</v>
      </c>
      <c r="L10" s="54"/>
      <c r="M10" s="54"/>
    </row>
    <row r="11" spans="1:13" s="13" customFormat="1" ht="12.7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>
        <v>2800</v>
      </c>
      <c r="J12" s="57">
        <v>2800</v>
      </c>
      <c r="K12" s="57">
        <v>2800</v>
      </c>
      <c r="L12" s="57"/>
      <c r="M12" s="57"/>
    </row>
    <row r="13" spans="1:13" s="13" customFormat="1" ht="12.75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K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>
        <f t="shared" si="0"/>
        <v>4623.21</v>
      </c>
      <c r="J19" s="44">
        <f t="shared" si="0"/>
        <v>4648.17</v>
      </c>
      <c r="K19" s="44">
        <f t="shared" si="0"/>
        <v>4849.3899999999994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>
        <v>23.21</v>
      </c>
      <c r="J20" s="56">
        <v>48.17</v>
      </c>
      <c r="K20" s="56">
        <v>249.39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4600</v>
      </c>
      <c r="J21" s="44">
        <f t="shared" si="1"/>
        <v>4600</v>
      </c>
      <c r="K21" s="44">
        <f t="shared" si="1"/>
        <v>4599.9999999999991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>
        <f>AVERAGE(B21:I21)</f>
        <v>3599.9250000000002</v>
      </c>
      <c r="J22" s="61">
        <f>AVERAGE(B21:J21)</f>
        <v>3711.0444444444447</v>
      </c>
      <c r="K22" s="61">
        <f>AVERAGE(B21:K21)</f>
        <v>3799.94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6"/>
  <sheetViews>
    <sheetView topLeftCell="A7" zoomScaleNormal="100" workbookViewId="0">
      <selection activeCell="G18" sqref="G18"/>
    </sheetView>
  </sheetViews>
  <sheetFormatPr defaultRowHeight="1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27" customHeight="1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4.75" customHeight="1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6"/>
  <sheetViews>
    <sheetView topLeftCell="A10" workbookViewId="0">
      <selection activeCell="E20" sqref="E20"/>
    </sheetView>
  </sheetViews>
  <sheetFormatPr defaultRowHeight="1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15.75" customHeight="1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57" customHeight="1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2"/>
  <sheetViews>
    <sheetView topLeftCell="A13" zoomScale="120" zoomScaleNormal="120" workbookViewId="0">
      <selection activeCell="B22" sqref="B22"/>
    </sheetView>
  </sheetViews>
  <sheetFormatPr defaultRowHeight="12.75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" customHeight="1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5" s="30" customFormat="1" ht="12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ht="89.25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P16" sqref="P16"/>
    </sheetView>
  </sheetViews>
  <sheetFormatPr defaultRowHeight="12.75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2"/>
  <sheetViews>
    <sheetView zoomScale="110" zoomScaleNormal="110" workbookViewId="0">
      <selection activeCell="D12" sqref="D12"/>
    </sheetView>
  </sheetViews>
  <sheetFormatPr defaultRowHeight="12.75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s="30" customFormat="1" ht="12" thickBot="1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89.25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15" sqref="L15"/>
    </sheetView>
  </sheetViews>
  <sheetFormatPr defaultRowHeight="12.75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9" style="12" bestFit="1" customWidth="1"/>
    <col min="10" max="10" width="11" style="12" customWidth="1"/>
    <col min="11" max="11" width="9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>
        <v>3520</v>
      </c>
      <c r="J12" s="57">
        <v>3520</v>
      </c>
      <c r="K12" s="57">
        <v>3520</v>
      </c>
      <c r="L12" s="57"/>
      <c r="M12" s="57"/>
    </row>
    <row r="13" spans="1:13" s="6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>
        <v>3520</v>
      </c>
      <c r="J19" s="44">
        <v>3520</v>
      </c>
      <c r="K19" s="44">
        <v>3520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3520</v>
      </c>
      <c r="J21" s="44">
        <f t="shared" si="1"/>
        <v>3520</v>
      </c>
      <c r="K21" s="44">
        <f t="shared" si="1"/>
        <v>3520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>
        <f>AVERAGE(B21:I21)</f>
        <v>2932.5</v>
      </c>
      <c r="J22" s="61">
        <f>AVERAGE(B21:J21)</f>
        <v>2997.7777777777778</v>
      </c>
      <c r="K22" s="61">
        <f>AVERAGE(B21:K21)</f>
        <v>3050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zoomScaleNormal="100" workbookViewId="0">
      <selection activeCell="K22" sqref="K22"/>
    </sheetView>
  </sheetViews>
  <sheetFormatPr defaultRowHeight="11.25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9" width="9.42578125" style="12" customWidth="1"/>
    <col min="10" max="10" width="9" style="12" bestFit="1" customWidth="1"/>
    <col min="11" max="11" width="8.7109375" style="12" customWidth="1"/>
    <col min="12" max="13" width="8.5703125" style="12" customWidth="1"/>
    <col min="14" max="16384" width="9.140625" style="4"/>
  </cols>
  <sheetData>
    <row r="1" spans="1:14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>
        <v>1324</v>
      </c>
      <c r="K5" s="54">
        <v>1000</v>
      </c>
      <c r="L5" s="54"/>
      <c r="M5" s="54"/>
    </row>
    <row r="6" spans="1:14" ht="12.75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/>
      <c r="K6" s="54">
        <v>324</v>
      </c>
      <c r="L6" s="54"/>
      <c r="M6" s="54"/>
    </row>
    <row r="7" spans="1:14" ht="12.75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>
        <v>198.95</v>
      </c>
      <c r="J10" s="54">
        <v>195.93</v>
      </c>
      <c r="K10" s="54">
        <v>194.5</v>
      </c>
      <c r="L10" s="54"/>
      <c r="M10" s="54"/>
    </row>
    <row r="11" spans="1:14" ht="12.75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/>
      <c r="M13" s="57"/>
    </row>
    <row r="14" spans="1:14" s="13" customFormat="1" ht="12.75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>
        <v>399.1</v>
      </c>
      <c r="J15" s="56">
        <v>236.5</v>
      </c>
      <c r="K15" s="56">
        <f>410+149</f>
        <v>559</v>
      </c>
      <c r="L15" s="56"/>
      <c r="M15" s="56"/>
    </row>
    <row r="16" spans="1:14" s="6" customFormat="1" ht="12.75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>
        <v>280</v>
      </c>
      <c r="J18" s="56">
        <v>280</v>
      </c>
      <c r="K18" s="56"/>
      <c r="L18" s="56"/>
      <c r="M18" s="56"/>
    </row>
    <row r="19" spans="1:13" ht="13.5" thickBot="1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>
        <v>878.05</v>
      </c>
      <c r="J19" s="44">
        <f>SUM(J5:J18)</f>
        <v>2036.43</v>
      </c>
      <c r="K19" s="44">
        <f>SUM(K5:K18)</f>
        <v>2077.5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>
        <v>3.02</v>
      </c>
      <c r="J20" s="56">
        <v>13.3</v>
      </c>
      <c r="K20" s="56">
        <v>0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875.03</v>
      </c>
      <c r="J21" s="44">
        <f t="shared" si="1"/>
        <v>2023.13</v>
      </c>
      <c r="K21" s="44">
        <f t="shared" si="1"/>
        <v>2077.5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>
        <f>AVERAGE(B21:I21)</f>
        <v>1305.03</v>
      </c>
      <c r="J22" s="61">
        <f>AVERAGE(B21:J21)</f>
        <v>1384.8188888888888</v>
      </c>
      <c r="K22" s="61">
        <f>AVERAGE(B21:K21)</f>
        <v>1454.087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K22" sqref="K22"/>
    </sheetView>
  </sheetViews>
  <sheetFormatPr defaultRowHeight="1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8.7109375" style="12" customWidth="1"/>
    <col min="12" max="13" width="7.85546875" style="12" bestFit="1" customWidth="1"/>
    <col min="14" max="16384" width="9.140625" style="4"/>
  </cols>
  <sheetData>
    <row r="1" spans="1:13" s="1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>
        <v>4704</v>
      </c>
      <c r="J12" s="57">
        <v>4704</v>
      </c>
      <c r="K12" s="57">
        <v>4704</v>
      </c>
      <c r="L12" s="57"/>
      <c r="M12" s="57"/>
    </row>
    <row r="13" spans="1:13" s="13" customFormat="1" ht="12.7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>SUM(H5:H18)</f>
        <v>4704</v>
      </c>
      <c r="I19" s="44">
        <f>SUM(I5:I18)</f>
        <v>4704</v>
      </c>
      <c r="J19" s="44">
        <f>SUM(J5:J18)</f>
        <v>4704</v>
      </c>
      <c r="K19" s="44">
        <f>SUM(K5:K18)</f>
        <v>4704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>
        <v>104</v>
      </c>
      <c r="J20" s="56">
        <v>104</v>
      </c>
      <c r="K20" s="56">
        <v>104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1942.73</v>
      </c>
      <c r="C21" s="44">
        <f t="shared" ref="C21:M21" si="1">C19-C20</f>
        <v>2000</v>
      </c>
      <c r="D21" s="44">
        <f t="shared" si="1"/>
        <v>1747.65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>H19-H20</f>
        <v>4600</v>
      </c>
      <c r="I21" s="44">
        <f>I19-I20</f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>
        <f>AVERAGE(B21:I21)</f>
        <v>3586.2975000000001</v>
      </c>
      <c r="J22" s="61">
        <f>AVERAGE(B21:J21)</f>
        <v>3698.9311111111115</v>
      </c>
      <c r="K22" s="61">
        <f>AVERAGE(B21:K21)</f>
        <v>3789.0380000000005</v>
      </c>
      <c r="L22" s="61"/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L22" sqref="L22"/>
    </sheetView>
  </sheetViews>
  <sheetFormatPr defaultRowHeight="12.75"/>
  <cols>
    <col min="1" max="1" width="58.28515625" style="33" customWidth="1"/>
    <col min="2" max="2" width="10.140625" style="26" customWidth="1"/>
    <col min="3" max="3" width="7.85546875" style="26" bestFit="1" customWidth="1"/>
    <col min="4" max="11" width="9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>
        <v>4774</v>
      </c>
      <c r="J12" s="57">
        <v>4620</v>
      </c>
      <c r="K12" s="57">
        <v>4774</v>
      </c>
      <c r="L12" s="57"/>
      <c r="M12" s="57"/>
    </row>
    <row r="13" spans="1:13" s="31" customFormat="1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>
      <c r="A19" s="43" t="s">
        <v>47</v>
      </c>
      <c r="B19" s="44">
        <f>SUM(B5:B18)</f>
        <v>1995</v>
      </c>
      <c r="C19" s="44" t="s">
        <v>55</v>
      </c>
      <c r="D19" s="44">
        <f t="shared" ref="D19:K19" si="0">SUM(D5:D18)</f>
        <v>2000</v>
      </c>
      <c r="E19" s="44">
        <f t="shared" si="0"/>
        <v>4926.1499999999996</v>
      </c>
      <c r="F19" s="44">
        <f t="shared" si="0"/>
        <v>4774</v>
      </c>
      <c r="G19" s="44">
        <f t="shared" si="0"/>
        <v>4620</v>
      </c>
      <c r="H19" s="44">
        <f t="shared" si="0"/>
        <v>4774</v>
      </c>
      <c r="I19" s="44">
        <f t="shared" si="0"/>
        <v>4774</v>
      </c>
      <c r="J19" s="44">
        <f t="shared" si="0"/>
        <v>4620</v>
      </c>
      <c r="K19" s="44">
        <f t="shared" si="0"/>
        <v>4774</v>
      </c>
      <c r="L19" s="44">
        <v>0</v>
      </c>
      <c r="M19" s="44">
        <v>0</v>
      </c>
    </row>
    <row r="20" spans="1:13" ht="13.5" thickBot="1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>
        <v>174</v>
      </c>
      <c r="J20" s="56">
        <v>20</v>
      </c>
      <c r="K20" s="56">
        <v>174</v>
      </c>
      <c r="L20" s="56">
        <v>0</v>
      </c>
      <c r="M20" s="56">
        <v>0</v>
      </c>
    </row>
    <row r="21" spans="1:13" ht="13.5" thickBot="1">
      <c r="A21" s="43" t="s">
        <v>25</v>
      </c>
      <c r="B21" s="44">
        <f>B19-B20</f>
        <v>1725.12</v>
      </c>
      <c r="C21" s="44">
        <v>0</v>
      </c>
      <c r="D21" s="44">
        <f t="shared" ref="D21:M21" si="1">D19-D20</f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0</v>
      </c>
      <c r="M21" s="44">
        <f t="shared" si="1"/>
        <v>0</v>
      </c>
    </row>
    <row r="22" spans="1:13" ht="13.5" thickBot="1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>
        <f>AVERAGE(B21:I21)</f>
        <v>3340.64</v>
      </c>
      <c r="J22" s="61">
        <f>AVERAGE(B21:J21)</f>
        <v>3480.568888888889</v>
      </c>
      <c r="K22" s="61" t="s">
        <v>93</v>
      </c>
      <c r="L22" s="61" t="s">
        <v>94</v>
      </c>
      <c r="M22" s="61"/>
    </row>
    <row r="23" spans="1:13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zoomScaleNormal="100" workbookViewId="0">
      <selection activeCell="K22" sqref="K22"/>
    </sheetView>
  </sheetViews>
  <sheetFormatPr defaultRowHeight="12.75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1" width="9" style="27" customWidth="1"/>
    <col min="12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>
        <v>148.07</v>
      </c>
      <c r="J10" s="54">
        <v>148.55000000000001</v>
      </c>
      <c r="K10" s="54">
        <v>149.97999999999999</v>
      </c>
      <c r="L10" s="54"/>
      <c r="M10" s="54"/>
    </row>
    <row r="11" spans="1:13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4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4" ht="13.5" thickBot="1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>
        <v>1100</v>
      </c>
      <c r="L18" s="56"/>
      <c r="M18" s="56"/>
    </row>
    <row r="19" spans="1:14" ht="13.5" thickBot="1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f>SUM(G5:G18)</f>
        <v>124.97</v>
      </c>
      <c r="H19" s="44">
        <f t="shared" ref="H19:K19" si="0">SUM(H5:H18)</f>
        <v>149.97999999999999</v>
      </c>
      <c r="I19" s="44">
        <f t="shared" si="0"/>
        <v>148.07</v>
      </c>
      <c r="J19" s="44">
        <f t="shared" si="0"/>
        <v>148.55000000000001</v>
      </c>
      <c r="K19" s="44">
        <f t="shared" si="0"/>
        <v>1249.98</v>
      </c>
      <c r="L19" s="44">
        <v>0</v>
      </c>
      <c r="M19" s="44">
        <v>0</v>
      </c>
    </row>
    <row r="20" spans="1:14" ht="13.5" thickBot="1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4" ht="13.5" thickBot="1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1">G19-G20</f>
        <v>124.97</v>
      </c>
      <c r="H21" s="44">
        <f t="shared" si="1"/>
        <v>149.97999999999999</v>
      </c>
      <c r="I21" s="44">
        <f t="shared" si="1"/>
        <v>148.07</v>
      </c>
      <c r="J21" s="44">
        <f t="shared" si="1"/>
        <v>148.55000000000001</v>
      </c>
      <c r="K21" s="44">
        <f t="shared" si="1"/>
        <v>1249.98</v>
      </c>
      <c r="L21" s="44">
        <f t="shared" si="1"/>
        <v>0</v>
      </c>
      <c r="M21" s="44">
        <f t="shared" si="1"/>
        <v>0</v>
      </c>
    </row>
    <row r="22" spans="1:14" ht="13.5" thickBot="1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39.278571428571425</v>
      </c>
      <c r="I22" s="61">
        <f>AVERAGE(B21:I21)</f>
        <v>52.877499999999998</v>
      </c>
      <c r="J22" s="61">
        <f>AVERAGE(B21:J21)</f>
        <v>63.507777777777768</v>
      </c>
      <c r="K22" s="61">
        <f>AVERAGE(B21:K21)</f>
        <v>182.155</v>
      </c>
      <c r="L22" s="61"/>
      <c r="M22" s="61"/>
    </row>
    <row r="23" spans="1:14" ht="13.5" thickBot="1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>
      <c r="A24"/>
      <c r="N24" s="29" t="s">
        <v>95</v>
      </c>
    </row>
    <row r="26" spans="1:14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ana.costa</cp:lastModifiedBy>
  <cp:lastPrinted>2017-04-12T13:26:31Z</cp:lastPrinted>
  <dcterms:created xsi:type="dcterms:W3CDTF">2010-04-15T12:47:32Z</dcterms:created>
  <dcterms:modified xsi:type="dcterms:W3CDTF">2017-11-17T13:52:36Z</dcterms:modified>
</cp:coreProperties>
</file>